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3250" windowHeight="6540" activeTab="0"/>
  </bookViews>
  <sheets>
    <sheet name="2 кв 2021" sheetId="1" r:id="rId1"/>
  </sheets>
  <definedNames>
    <definedName name="_xlnm.Print_Titles" localSheetId="0">'2 кв 2021'!$A:$A</definedName>
    <definedName name="_xlnm.Print_Area" localSheetId="0">'2 кв 2021'!$A$1:$BO$32</definedName>
  </definedNames>
  <calcPr fullCalcOnLoad="1"/>
</workbook>
</file>

<file path=xl/sharedStrings.xml><?xml version="1.0" encoding="utf-8"?>
<sst xmlns="http://schemas.openxmlformats.org/spreadsheetml/2006/main" count="119" uniqueCount="56">
  <si>
    <t>Утверждено</t>
  </si>
  <si>
    <t>Исполнено</t>
  </si>
  <si>
    <t>Бабынинский</t>
  </si>
  <si>
    <t>Барятинский</t>
  </si>
  <si>
    <t>Боровский</t>
  </si>
  <si>
    <t>Дзержинский</t>
  </si>
  <si>
    <t>Думиничский</t>
  </si>
  <si>
    <t>Жиздринский</t>
  </si>
  <si>
    <t>Жуковский</t>
  </si>
  <si>
    <t>Износковский</t>
  </si>
  <si>
    <t>Козельский</t>
  </si>
  <si>
    <t>Куйбышевский</t>
  </si>
  <si>
    <t>Малоярославецкий</t>
  </si>
  <si>
    <t>Медынский</t>
  </si>
  <si>
    <t>Мещовский</t>
  </si>
  <si>
    <t>Мосальский</t>
  </si>
  <si>
    <t>Перемышльский</t>
  </si>
  <si>
    <t>Спас-Деменский</t>
  </si>
  <si>
    <t>Сухиничский</t>
  </si>
  <si>
    <t>Тарусский</t>
  </si>
  <si>
    <t>Ульяновский</t>
  </si>
  <si>
    <t>Ферзиковский</t>
  </si>
  <si>
    <t>Хвастовичский</t>
  </si>
  <si>
    <t>Юхновский</t>
  </si>
  <si>
    <t>г.Калуга</t>
  </si>
  <si>
    <t>г.Обнинск</t>
  </si>
  <si>
    <t>Наименование муниципального образования</t>
  </si>
  <si>
    <t>% исполнения</t>
  </si>
  <si>
    <t>г.Киров и Кировский</t>
  </si>
  <si>
    <t>г.Людиново и Людиновский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</si>
  <si>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финансовое обеспечение получения дошкольного образования в частных дошкольных образовательных организациях</t>
  </si>
  <si>
    <t>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</t>
  </si>
  <si>
    <t>Исполнение полномочий по расчету и предоставлению дотаций на выравнивание бюджетной обеспеченности бюджетам поселений за счет средств областного бюджета</t>
  </si>
  <si>
    <t>Обеспечение социальных выплат, пособий, компенсации детям, семьям с детьми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</si>
  <si>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</si>
  <si>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Осуществление первичного воинского учета на территориях, где отсутствуют военные комиссариаты</t>
  </si>
  <si>
    <t xml:space="preserve">ИТОГО </t>
  </si>
  <si>
    <t>ВСЕГО</t>
  </si>
  <si>
    <t xml:space="preserve">Организация исполнения полномочий по обеспечению предоставления гражданам мер социальной поддержки </t>
  </si>
  <si>
    <t>Предоставление денежных выплат, пособий и компенсаций отдельным категориям граждан области в соответствии с федеральным и областным законодательством</t>
  </si>
  <si>
    <t>Субвенции, предоставляемые бюджетам муниципальных образований области в 1 квартале 2018 года</t>
  </si>
  <si>
    <t xml:space="preserve"> Осуществление полномочий на  государственную регистрацию актов гражданского состояния  
(за исключением мероприятий по переводу в электронную форму книг государственной регистрации актов гражданского состояния)</t>
  </si>
  <si>
    <t>Не распределено</t>
  </si>
  <si>
    <t xml:space="preserve">Осуществление переданных полномочий
Российской Федерации по предоставлению отдельных мер социальной
поддержки граждан, подвергшихся воздействию радиации
</t>
  </si>
  <si>
    <t>Исполнение государственных полномочий на  государственную регистрацию актов гражданского состояния</t>
  </si>
  <si>
    <t>Формирование и содержание областных архивных фондов</t>
  </si>
  <si>
    <t xml:space="preserve">Осуществление государственных полномочий
по организации мероприятий при осуществлении деятельности
по обращению с животными без владельцев </t>
  </si>
  <si>
    <t xml:space="preserve">Осуществление ежемесячных денежных выплат
 работникам  муниципальных общеобразовательных учреждений, находящихся 
на территории Калужской области и реализующих программы 
начального общего, основного общего, среднего общего образования </t>
  </si>
  <si>
    <t xml:space="preserve">Выплата компенсации 
 родительской платы за присмотр и уход за детьми, посещающими
 образовательные организации, находящиеся на территории Калужской области
 и реализующие образовательную программу дошкольного образования </t>
  </si>
  <si>
    <t xml:space="preserve">Осуществление государственных полномочий
 по проведению Всероссийской переписи населения 2020 года </t>
  </si>
  <si>
    <t xml:space="preserve">Осуществление полномочий
по составлению (изменению) списков кандидатов в присяжные
заседатели федеральных судов общей юрисдикции в Российской
Федерации </t>
  </si>
  <si>
    <t xml:space="preserve">Осуществление деятельности по образованию
 патронатных семей для граждан пожилого возраста и инвалидов
в соответствии с Законом Калужской области "Об образовании патронатных
 семей для граждан пожилого возраста и инвалидов в Калужской области" </t>
  </si>
  <si>
    <t xml:space="preserve">Предоставление гражданам субсидии 
на оплату жилого помещения и коммунальных услуг </t>
  </si>
  <si>
    <t>Осуществление государственных полномочий по организации социального обслуживания в Калужской области граждан в соответствии с Федеральным законом "Об основах социального обслуживания граждан в Российской Федерации", Законом Калужской области "О регулировании отдельных правоотношений в сфере предоставления социальных услуг в Калужской области"  и осуществление мер по профилактике безнадзорности несовершеннолетних и организации индивидуальной профилактической работы в отношении безнадзорных и беспризорных несовершеннолетних</t>
  </si>
  <si>
    <t>Ооказание социальной помощи отдельным 
категориям граждан, находящимся в трудной жизненной ситуации</t>
  </si>
  <si>
    <t>Субвенции, предоставляемые бюджетам муниципальных образований области в 2 квартале 2021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</si>
</sst>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_-* #,##0\ _р_._-;\-* #,##0\ _р_._-;_-* &quot;-&quot;\ _р_._-;_-@_-"/>
  </numFmts>
  <fonts count="55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9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3" fillId="20" borderId="0">
      <alignment/>
      <protection/>
    </xf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4" fillId="0" borderId="0">
      <alignment horizontal="center" wrapText="1"/>
      <protection/>
    </xf>
    <xf numFmtId="0" fontId="34" fillId="0" borderId="0">
      <alignment horizontal="center"/>
      <protection/>
    </xf>
    <xf numFmtId="0" fontId="33" fillId="0" borderId="0">
      <alignment wrapText="1"/>
      <protection/>
    </xf>
    <xf numFmtId="0" fontId="33" fillId="0" borderId="0">
      <alignment horizontal="right"/>
      <protection/>
    </xf>
    <xf numFmtId="0" fontId="33" fillId="20" borderId="1">
      <alignment/>
      <protection/>
    </xf>
    <xf numFmtId="0" fontId="33" fillId="0" borderId="2">
      <alignment horizontal="center" vertical="center" wrapText="1"/>
      <protection/>
    </xf>
    <xf numFmtId="0" fontId="33" fillId="0" borderId="3">
      <alignment/>
      <protection/>
    </xf>
    <xf numFmtId="0" fontId="33" fillId="0" borderId="2">
      <alignment horizontal="center" vertical="center" shrinkToFit="1"/>
      <protection/>
    </xf>
    <xf numFmtId="0" fontId="33" fillId="20" borderId="4">
      <alignment/>
      <protection/>
    </xf>
    <xf numFmtId="0" fontId="35" fillId="0" borderId="2">
      <alignment horizontal="left"/>
      <protection/>
    </xf>
    <xf numFmtId="4" fontId="35" fillId="21" borderId="2">
      <alignment horizontal="right" vertical="top" shrinkToFit="1"/>
      <protection/>
    </xf>
    <xf numFmtId="0" fontId="33" fillId="20" borderId="5">
      <alignment/>
      <protection/>
    </xf>
    <xf numFmtId="0" fontId="33" fillId="0" borderId="4">
      <alignment/>
      <protection/>
    </xf>
    <xf numFmtId="0" fontId="33" fillId="0" borderId="0">
      <alignment horizontal="left" wrapText="1"/>
      <protection/>
    </xf>
    <xf numFmtId="49" fontId="33" fillId="0" borderId="2">
      <alignment horizontal="left" vertical="top" wrapText="1"/>
      <protection/>
    </xf>
    <xf numFmtId="4" fontId="33" fillId="22" borderId="2">
      <alignment horizontal="right" vertical="top" shrinkToFit="1"/>
      <protection/>
    </xf>
    <xf numFmtId="0" fontId="33" fillId="20" borderId="5">
      <alignment horizontal="center"/>
      <protection/>
    </xf>
    <xf numFmtId="0" fontId="33" fillId="20" borderId="0">
      <alignment horizontal="center"/>
      <protection/>
    </xf>
    <xf numFmtId="4" fontId="33" fillId="0" borderId="2">
      <alignment horizontal="right" vertical="top" shrinkToFit="1"/>
      <protection/>
    </xf>
    <xf numFmtId="49" fontId="35" fillId="0" borderId="2">
      <alignment horizontal="left" vertical="top" wrapText="1"/>
      <protection/>
    </xf>
    <xf numFmtId="4" fontId="33" fillId="0" borderId="3">
      <alignment horizontal="right" shrinkToFit="1"/>
      <protection/>
    </xf>
    <xf numFmtId="4" fontId="33" fillId="0" borderId="0">
      <alignment horizontal="right" shrinkToFit="1"/>
      <protection/>
    </xf>
    <xf numFmtId="0" fontId="33" fillId="20" borderId="0">
      <alignment horizontal="left"/>
      <protection/>
    </xf>
    <xf numFmtId="0" fontId="33" fillId="20" borderId="4">
      <alignment horizontal="center"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6" fillId="29" borderId="6" applyNumberFormat="0" applyAlignment="0" applyProtection="0"/>
    <xf numFmtId="0" fontId="37" fillId="30" borderId="7" applyNumberFormat="0" applyAlignment="0" applyProtection="0"/>
    <xf numFmtId="0" fontId="38" fillId="30" borderId="6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3" fillId="31" borderId="12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3" fillId="0" borderId="0">
      <alignment/>
      <protection/>
    </xf>
    <xf numFmtId="0" fontId="9" fillId="0" borderId="0">
      <alignment/>
      <protection/>
    </xf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48" fillId="0" borderId="14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5" borderId="0" applyNumberFormat="0" applyBorder="0" applyAlignment="0" applyProtection="0"/>
  </cellStyleXfs>
  <cellXfs count="4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49" fontId="51" fillId="36" borderId="15" xfId="0" applyNumberFormat="1" applyFont="1" applyFill="1" applyBorder="1" applyAlignment="1">
      <alignment horizontal="left" wrapText="1"/>
    </xf>
    <xf numFmtId="4" fontId="5" fillId="0" borderId="15" xfId="0" applyNumberFormat="1" applyFont="1" applyFill="1" applyBorder="1" applyAlignment="1">
      <alignment horizontal="right" vertical="center" shrinkToFit="1"/>
    </xf>
    <xf numFmtId="4" fontId="51" fillId="0" borderId="15" xfId="0" applyNumberFormat="1" applyFont="1" applyFill="1" applyBorder="1" applyAlignment="1">
      <alignment horizontal="right" vertical="center"/>
    </xf>
    <xf numFmtId="49" fontId="5" fillId="36" borderId="15" xfId="0" applyNumberFormat="1" applyFont="1" applyFill="1" applyBorder="1" applyAlignment="1">
      <alignment horizontal="left" wrapText="1"/>
    </xf>
    <xf numFmtId="4" fontId="4" fillId="37" borderId="15" xfId="0" applyNumberFormat="1" applyFont="1" applyFill="1" applyBorder="1" applyAlignment="1">
      <alignment horizontal="right" vertical="center"/>
    </xf>
    <xf numFmtId="4" fontId="5" fillId="0" borderId="16" xfId="0" applyNumberFormat="1" applyFont="1" applyFill="1" applyBorder="1" applyAlignment="1">
      <alignment horizontal="right" vertical="center" shrinkToFit="1"/>
    </xf>
    <xf numFmtId="49" fontId="4" fillId="37" borderId="15" xfId="0" applyNumberFormat="1" applyFont="1" applyFill="1" applyBorder="1" applyAlignment="1">
      <alignment horizontal="left" wrapText="1"/>
    </xf>
    <xf numFmtId="4" fontId="2" fillId="37" borderId="0" xfId="0" applyNumberFormat="1" applyFont="1" applyFill="1" applyAlignment="1">
      <alignment/>
    </xf>
    <xf numFmtId="0" fontId="2" fillId="37" borderId="0" xfId="0" applyFont="1" applyFill="1" applyAlignment="1">
      <alignment/>
    </xf>
    <xf numFmtId="49" fontId="7" fillId="0" borderId="15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4" fontId="52" fillId="37" borderId="15" xfId="0" applyNumberFormat="1" applyFont="1" applyFill="1" applyBorder="1" applyAlignment="1">
      <alignment horizontal="right" vertical="center"/>
    </xf>
    <xf numFmtId="4" fontId="52" fillId="0" borderId="15" xfId="0" applyNumberFormat="1" applyFont="1" applyFill="1" applyBorder="1" applyAlignment="1">
      <alignment horizontal="right" vertical="center"/>
    </xf>
    <xf numFmtId="0" fontId="6" fillId="0" borderId="18" xfId="0" applyFont="1" applyBorder="1" applyAlignment="1">
      <alignment vertical="center"/>
    </xf>
    <xf numFmtId="0" fontId="6" fillId="38" borderId="17" xfId="0" applyFont="1" applyFill="1" applyBorder="1" applyAlignment="1">
      <alignment horizontal="center" vertical="center"/>
    </xf>
    <xf numFmtId="49" fontId="7" fillId="38" borderId="15" xfId="0" applyNumberFormat="1" applyFont="1" applyFill="1" applyBorder="1" applyAlignment="1">
      <alignment horizontal="center" vertical="center" wrapText="1"/>
    </xf>
    <xf numFmtId="4" fontId="51" fillId="38" borderId="15" xfId="0" applyNumberFormat="1" applyFont="1" applyFill="1" applyBorder="1" applyAlignment="1">
      <alignment horizontal="right" vertical="center"/>
    </xf>
    <xf numFmtId="4" fontId="5" fillId="38" borderId="15" xfId="0" applyNumberFormat="1" applyFont="1" applyFill="1" applyBorder="1" applyAlignment="1">
      <alignment horizontal="right" vertical="center" shrinkToFit="1"/>
    </xf>
    <xf numFmtId="4" fontId="4" fillId="38" borderId="15" xfId="0" applyNumberFormat="1" applyFont="1" applyFill="1" applyBorder="1" applyAlignment="1">
      <alignment horizontal="right" vertical="center"/>
    </xf>
    <xf numFmtId="4" fontId="52" fillId="38" borderId="15" xfId="0" applyNumberFormat="1" applyFont="1" applyFill="1" applyBorder="1" applyAlignment="1">
      <alignment horizontal="right" vertical="center"/>
    </xf>
    <xf numFmtId="4" fontId="0" fillId="38" borderId="0" xfId="0" applyNumberFormat="1" applyFill="1" applyAlignment="1">
      <alignment/>
    </xf>
    <xf numFmtId="0" fontId="0" fillId="38" borderId="0" xfId="0" applyFill="1" applyAlignment="1">
      <alignment/>
    </xf>
    <xf numFmtId="49" fontId="7" fillId="37" borderId="15" xfId="0" applyNumberFormat="1" applyFont="1" applyFill="1" applyBorder="1" applyAlignment="1">
      <alignment horizontal="center" vertical="center" wrapText="1"/>
    </xf>
    <xf numFmtId="4" fontId="5" fillId="37" borderId="15" xfId="0" applyNumberFormat="1" applyFont="1" applyFill="1" applyBorder="1" applyAlignment="1">
      <alignment horizontal="right" vertical="center" shrinkToFit="1"/>
    </xf>
    <xf numFmtId="4" fontId="51" fillId="37" borderId="15" xfId="0" applyNumberFormat="1" applyFont="1" applyFill="1" applyBorder="1" applyAlignment="1">
      <alignment horizontal="right" vertical="center"/>
    </xf>
    <xf numFmtId="0" fontId="6" fillId="37" borderId="17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6" fillId="0" borderId="17" xfId="0" applyFont="1" applyBorder="1" applyAlignment="1">
      <alignment horizontal="center" vertical="center"/>
    </xf>
    <xf numFmtId="0" fontId="53" fillId="37" borderId="19" xfId="0" applyFont="1" applyFill="1" applyBorder="1" applyAlignment="1">
      <alignment horizontal="center" vertical="center" wrapText="1"/>
    </xf>
    <xf numFmtId="0" fontId="53" fillId="37" borderId="18" xfId="0" applyFont="1" applyFill="1" applyBorder="1" applyAlignment="1">
      <alignment horizontal="center" vertical="center" wrapText="1"/>
    </xf>
    <xf numFmtId="0" fontId="53" fillId="37" borderId="20" xfId="0" applyFont="1" applyFill="1" applyBorder="1" applyAlignment="1">
      <alignment horizontal="center" vertical="center" wrapText="1"/>
    </xf>
    <xf numFmtId="49" fontId="54" fillId="38" borderId="19" xfId="0" applyNumberFormat="1" applyFont="1" applyFill="1" applyBorder="1" applyAlignment="1">
      <alignment horizontal="center" vertical="center" wrapText="1"/>
    </xf>
    <xf numFmtId="49" fontId="54" fillId="38" borderId="18" xfId="0" applyNumberFormat="1" applyFont="1" applyFill="1" applyBorder="1" applyAlignment="1">
      <alignment horizontal="center" vertical="center" wrapText="1"/>
    </xf>
    <xf numFmtId="49" fontId="54" fillId="38" borderId="20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7" fillId="37" borderId="19" xfId="0" applyFont="1" applyFill="1" applyBorder="1" applyAlignment="1">
      <alignment horizontal="center" vertical="center"/>
    </xf>
    <xf numFmtId="0" fontId="7" fillId="37" borderId="18" xfId="0" applyFont="1" applyFill="1" applyBorder="1" applyAlignment="1">
      <alignment horizontal="center" vertical="center"/>
    </xf>
    <xf numFmtId="0" fontId="7" fillId="37" borderId="20" xfId="0" applyFont="1" applyFill="1" applyBorder="1" applyAlignment="1">
      <alignment horizontal="center" vertical="center"/>
    </xf>
    <xf numFmtId="49" fontId="53" fillId="37" borderId="19" xfId="0" applyNumberFormat="1" applyFont="1" applyFill="1" applyBorder="1" applyAlignment="1">
      <alignment horizontal="center" vertical="center" wrapText="1"/>
    </xf>
    <xf numFmtId="49" fontId="53" fillId="37" borderId="18" xfId="0" applyNumberFormat="1" applyFont="1" applyFill="1" applyBorder="1" applyAlignment="1">
      <alignment horizontal="center" vertical="center" wrapText="1"/>
    </xf>
    <xf numFmtId="49" fontId="53" fillId="37" borderId="20" xfId="0" applyNumberFormat="1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" xfId="84"/>
    <cellStyle name="Обычный 2 3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3"/>
  <sheetViews>
    <sheetView tabSelected="1"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:AN2"/>
    </sheetView>
  </sheetViews>
  <sheetFormatPr defaultColWidth="9.140625" defaultRowHeight="12.75"/>
  <cols>
    <col min="1" max="16" width="19.7109375" style="0" customWidth="1"/>
    <col min="17" max="17" width="17.28125" style="0" customWidth="1"/>
    <col min="18" max="18" width="17.421875" style="0" customWidth="1"/>
    <col min="19" max="19" width="12.140625" style="0" customWidth="1"/>
    <col min="20" max="20" width="19.140625" style="0" customWidth="1"/>
    <col min="21" max="21" width="16.28125" style="0" customWidth="1"/>
    <col min="22" max="37" width="15.8515625" style="0" customWidth="1"/>
    <col min="38" max="39" width="16.00390625" style="0" customWidth="1"/>
    <col min="40" max="40" width="12.8515625" style="0" customWidth="1"/>
    <col min="41" max="41" width="13.421875" style="0" customWidth="1"/>
    <col min="42" max="42" width="15.28125" style="0" customWidth="1"/>
    <col min="43" max="43" width="12.140625" style="0" customWidth="1"/>
    <col min="44" max="44" width="13.7109375" style="0" customWidth="1"/>
    <col min="45" max="45" width="15.140625" style="0" customWidth="1"/>
    <col min="46" max="46" width="12.140625" style="0" customWidth="1"/>
    <col min="47" max="48" width="16.00390625" style="0" customWidth="1"/>
    <col min="49" max="49" width="12.28125" style="0" customWidth="1"/>
    <col min="50" max="50" width="17.140625" style="0" customWidth="1"/>
    <col min="51" max="51" width="16.57421875" style="0" customWidth="1"/>
    <col min="52" max="52" width="13.00390625" style="0" customWidth="1"/>
    <col min="53" max="53" width="15.7109375" style="0" customWidth="1"/>
    <col min="54" max="54" width="14.00390625" style="0" customWidth="1"/>
    <col min="55" max="55" width="12.140625" style="0" customWidth="1"/>
    <col min="56" max="57" width="12.00390625" style="24" hidden="1" customWidth="1"/>
    <col min="58" max="58" width="9.57421875" style="24" hidden="1" customWidth="1"/>
    <col min="59" max="59" width="17.57421875" style="29" customWidth="1"/>
    <col min="60" max="60" width="18.00390625" style="29" customWidth="1"/>
    <col min="61" max="61" width="14.421875" style="29" customWidth="1"/>
    <col min="62" max="62" width="13.57421875" style="0" customWidth="1"/>
    <col min="63" max="63" width="11.7109375" style="0" bestFit="1" customWidth="1"/>
    <col min="64" max="64" width="13.00390625" style="0" customWidth="1"/>
    <col min="65" max="65" width="17.421875" style="0" bestFit="1" customWidth="1"/>
    <col min="66" max="66" width="16.421875" style="0" bestFit="1" customWidth="1"/>
    <col min="67" max="67" width="13.140625" style="0" customWidth="1"/>
    <col min="68" max="68" width="16.00390625" style="0" customWidth="1"/>
    <col min="69" max="69" width="16.28125" style="0" customWidth="1"/>
    <col min="70" max="70" width="15.00390625" style="0" customWidth="1"/>
  </cols>
  <sheetData>
    <row r="1" spans="1:67" ht="42.75" customHeight="1" hidden="1">
      <c r="A1" s="30" t="s">
        <v>40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</row>
    <row r="2" spans="1:67" ht="42.75" customHeight="1">
      <c r="A2" s="16"/>
      <c r="B2" s="44" t="s">
        <v>55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7"/>
      <c r="BE2" s="17"/>
      <c r="BF2" s="17"/>
      <c r="BG2" s="28"/>
      <c r="BH2" s="28"/>
      <c r="BI2" s="28"/>
      <c r="BJ2" s="13"/>
      <c r="BK2" s="13"/>
      <c r="BL2" s="13"/>
      <c r="BM2" s="13"/>
      <c r="BN2" s="13"/>
      <c r="BO2" s="13"/>
    </row>
    <row r="3" spans="1:67" s="2" customFormat="1" ht="199.5" customHeight="1">
      <c r="A3" s="37" t="s">
        <v>26</v>
      </c>
      <c r="B3" s="41" t="s">
        <v>35</v>
      </c>
      <c r="C3" s="42"/>
      <c r="D3" s="43"/>
      <c r="E3" s="31" t="s">
        <v>32</v>
      </c>
      <c r="F3" s="32"/>
      <c r="G3" s="33"/>
      <c r="H3" s="41" t="s">
        <v>45</v>
      </c>
      <c r="I3" s="42"/>
      <c r="J3" s="43"/>
      <c r="K3" s="41" t="s">
        <v>44</v>
      </c>
      <c r="L3" s="42"/>
      <c r="M3" s="43"/>
      <c r="N3" s="41" t="s">
        <v>46</v>
      </c>
      <c r="O3" s="42"/>
      <c r="P3" s="43"/>
      <c r="Q3" s="31" t="s">
        <v>30</v>
      </c>
      <c r="R3" s="32"/>
      <c r="S3" s="33"/>
      <c r="T3" s="31" t="s">
        <v>31</v>
      </c>
      <c r="U3" s="32"/>
      <c r="V3" s="33"/>
      <c r="W3" s="41" t="s">
        <v>47</v>
      </c>
      <c r="X3" s="42"/>
      <c r="Y3" s="43"/>
      <c r="Z3" s="31" t="s">
        <v>48</v>
      </c>
      <c r="AA3" s="32"/>
      <c r="AB3" s="33"/>
      <c r="AC3" s="41" t="s">
        <v>49</v>
      </c>
      <c r="AD3" s="42"/>
      <c r="AE3" s="43"/>
      <c r="AF3" s="41" t="s">
        <v>34</v>
      </c>
      <c r="AG3" s="42"/>
      <c r="AH3" s="43"/>
      <c r="AI3" s="41" t="s">
        <v>53</v>
      </c>
      <c r="AJ3" s="42"/>
      <c r="AK3" s="43"/>
      <c r="AL3" s="31" t="s">
        <v>39</v>
      </c>
      <c r="AM3" s="32"/>
      <c r="AN3" s="33"/>
      <c r="AO3" s="41" t="s">
        <v>43</v>
      </c>
      <c r="AP3" s="42"/>
      <c r="AQ3" s="43"/>
      <c r="AR3" s="41" t="s">
        <v>52</v>
      </c>
      <c r="AS3" s="42"/>
      <c r="AT3" s="43"/>
      <c r="AU3" s="31" t="s">
        <v>51</v>
      </c>
      <c r="AV3" s="32"/>
      <c r="AW3" s="33"/>
      <c r="AX3" s="31" t="s">
        <v>33</v>
      </c>
      <c r="AY3" s="32"/>
      <c r="AZ3" s="33"/>
      <c r="BA3" s="41" t="s">
        <v>54</v>
      </c>
      <c r="BB3" s="42"/>
      <c r="BC3" s="43"/>
      <c r="BD3" s="34" t="s">
        <v>41</v>
      </c>
      <c r="BE3" s="35"/>
      <c r="BF3" s="36"/>
      <c r="BG3" s="31" t="s">
        <v>38</v>
      </c>
      <c r="BH3" s="32"/>
      <c r="BI3" s="33"/>
      <c r="BJ3" s="41" t="s">
        <v>50</v>
      </c>
      <c r="BK3" s="42"/>
      <c r="BL3" s="43"/>
      <c r="BM3" s="38" t="s">
        <v>36</v>
      </c>
      <c r="BN3" s="39"/>
      <c r="BO3" s="40"/>
    </row>
    <row r="4" spans="1:67" s="2" customFormat="1" ht="42" customHeight="1">
      <c r="A4" s="37"/>
      <c r="B4" s="12" t="s">
        <v>0</v>
      </c>
      <c r="C4" s="12" t="s">
        <v>1</v>
      </c>
      <c r="D4" s="12" t="s">
        <v>27</v>
      </c>
      <c r="E4" s="12" t="s">
        <v>0</v>
      </c>
      <c r="F4" s="12" t="s">
        <v>1</v>
      </c>
      <c r="G4" s="12" t="s">
        <v>27</v>
      </c>
      <c r="H4" s="12" t="s">
        <v>0</v>
      </c>
      <c r="I4" s="12" t="s">
        <v>1</v>
      </c>
      <c r="J4" s="12" t="s">
        <v>27</v>
      </c>
      <c r="K4" s="12" t="s">
        <v>0</v>
      </c>
      <c r="L4" s="12" t="s">
        <v>1</v>
      </c>
      <c r="M4" s="12" t="s">
        <v>27</v>
      </c>
      <c r="N4" s="12" t="s">
        <v>0</v>
      </c>
      <c r="O4" s="12" t="s">
        <v>1</v>
      </c>
      <c r="P4" s="12" t="s">
        <v>27</v>
      </c>
      <c r="Q4" s="12" t="s">
        <v>0</v>
      </c>
      <c r="R4" s="12" t="s">
        <v>1</v>
      </c>
      <c r="S4" s="12" t="s">
        <v>27</v>
      </c>
      <c r="T4" s="12" t="s">
        <v>0</v>
      </c>
      <c r="U4" s="12" t="s">
        <v>1</v>
      </c>
      <c r="V4" s="12" t="s">
        <v>27</v>
      </c>
      <c r="W4" s="12" t="s">
        <v>0</v>
      </c>
      <c r="X4" s="12" t="s">
        <v>1</v>
      </c>
      <c r="Y4" s="12" t="s">
        <v>27</v>
      </c>
      <c r="Z4" s="12" t="s">
        <v>0</v>
      </c>
      <c r="AA4" s="12" t="s">
        <v>1</v>
      </c>
      <c r="AB4" s="12" t="s">
        <v>27</v>
      </c>
      <c r="AC4" s="12" t="s">
        <v>0</v>
      </c>
      <c r="AD4" s="12" t="s">
        <v>1</v>
      </c>
      <c r="AE4" s="12" t="s">
        <v>27</v>
      </c>
      <c r="AF4" s="12" t="s">
        <v>0</v>
      </c>
      <c r="AG4" s="12" t="s">
        <v>1</v>
      </c>
      <c r="AH4" s="12" t="s">
        <v>27</v>
      </c>
      <c r="AI4" s="25" t="s">
        <v>0</v>
      </c>
      <c r="AJ4" s="25" t="s">
        <v>1</v>
      </c>
      <c r="AK4" s="25" t="s">
        <v>27</v>
      </c>
      <c r="AL4" s="25" t="s">
        <v>0</v>
      </c>
      <c r="AM4" s="25" t="s">
        <v>1</v>
      </c>
      <c r="AN4" s="25" t="s">
        <v>27</v>
      </c>
      <c r="AO4" s="25" t="s">
        <v>0</v>
      </c>
      <c r="AP4" s="25" t="s">
        <v>1</v>
      </c>
      <c r="AQ4" s="25" t="s">
        <v>27</v>
      </c>
      <c r="AR4" s="25" t="s">
        <v>0</v>
      </c>
      <c r="AS4" s="25" t="s">
        <v>1</v>
      </c>
      <c r="AT4" s="25" t="s">
        <v>27</v>
      </c>
      <c r="AU4" s="12" t="s">
        <v>0</v>
      </c>
      <c r="AV4" s="12" t="s">
        <v>1</v>
      </c>
      <c r="AW4" s="12" t="s">
        <v>27</v>
      </c>
      <c r="AX4" s="25" t="s">
        <v>0</v>
      </c>
      <c r="AY4" s="25" t="s">
        <v>1</v>
      </c>
      <c r="AZ4" s="25" t="s">
        <v>27</v>
      </c>
      <c r="BA4" s="25" t="s">
        <v>0</v>
      </c>
      <c r="BB4" s="25" t="s">
        <v>1</v>
      </c>
      <c r="BC4" s="25" t="s">
        <v>27</v>
      </c>
      <c r="BD4" s="18" t="s">
        <v>0</v>
      </c>
      <c r="BE4" s="18" t="s">
        <v>1</v>
      </c>
      <c r="BF4" s="18" t="s">
        <v>27</v>
      </c>
      <c r="BG4" s="25" t="s">
        <v>0</v>
      </c>
      <c r="BH4" s="25" t="s">
        <v>1</v>
      </c>
      <c r="BI4" s="25" t="s">
        <v>27</v>
      </c>
      <c r="BJ4" s="12" t="s">
        <v>0</v>
      </c>
      <c r="BK4" s="12" t="s">
        <v>1</v>
      </c>
      <c r="BL4" s="12" t="s">
        <v>27</v>
      </c>
      <c r="BM4" s="12" t="s">
        <v>0</v>
      </c>
      <c r="BN4" s="12" t="s">
        <v>1</v>
      </c>
      <c r="BO4" s="12" t="s">
        <v>27</v>
      </c>
    </row>
    <row r="5" spans="1:67" ht="12.75">
      <c r="A5" s="3" t="s">
        <v>2</v>
      </c>
      <c r="B5" s="4">
        <v>1959600</v>
      </c>
      <c r="C5" s="4">
        <v>687434.05</v>
      </c>
      <c r="D5" s="5">
        <f aca="true" t="shared" si="0" ref="D5:D28">C5/B5*100</f>
        <v>35.08032506634007</v>
      </c>
      <c r="E5" s="4">
        <v>43144353</v>
      </c>
      <c r="F5" s="4">
        <v>21572178</v>
      </c>
      <c r="G5" s="5">
        <f>F5/E5*100</f>
        <v>50.00000347670065</v>
      </c>
      <c r="H5" s="4">
        <v>577162</v>
      </c>
      <c r="I5" s="4">
        <v>288000</v>
      </c>
      <c r="J5" s="5">
        <f aca="true" t="shared" si="1" ref="J5:J29">I5/H5*100</f>
        <v>49.8993350220562</v>
      </c>
      <c r="K5" s="4">
        <v>852032</v>
      </c>
      <c r="L5" s="4">
        <v>510442.25</v>
      </c>
      <c r="M5" s="5">
        <f aca="true" t="shared" si="2" ref="M5:M11">L5/K5*100</f>
        <v>59.90881211034327</v>
      </c>
      <c r="N5" s="5">
        <v>409972.5</v>
      </c>
      <c r="O5" s="5">
        <v>182011.47</v>
      </c>
      <c r="P5" s="5">
        <f>O5/N5*100</f>
        <v>44.39601924519327</v>
      </c>
      <c r="Q5" s="4">
        <v>56242668</v>
      </c>
      <c r="R5" s="4">
        <v>32794768.11</v>
      </c>
      <c r="S5" s="5">
        <f>R5/Q5*100</f>
        <v>58.309410410615655</v>
      </c>
      <c r="T5" s="4">
        <v>156279818</v>
      </c>
      <c r="U5" s="4">
        <v>91100623</v>
      </c>
      <c r="V5" s="5">
        <f>U5/T5*100</f>
        <v>58.29327431133814</v>
      </c>
      <c r="W5" s="4">
        <v>667926</v>
      </c>
      <c r="X5" s="4">
        <v>320292</v>
      </c>
      <c r="Y5" s="5">
        <f>X5/W5*100</f>
        <v>47.953216374269005</v>
      </c>
      <c r="Z5" s="4">
        <v>1055351</v>
      </c>
      <c r="AA5" s="4">
        <v>145548.77</v>
      </c>
      <c r="AB5" s="5">
        <f aca="true" t="shared" si="3" ref="AB5:AB30">AA5/Z5*100</f>
        <v>13.791503490307964</v>
      </c>
      <c r="AC5" s="5">
        <v>313186</v>
      </c>
      <c r="AD5" s="5">
        <v>0</v>
      </c>
      <c r="AE5" s="5">
        <f>AD5/AC5*100</f>
        <v>0</v>
      </c>
      <c r="AF5" s="4">
        <v>29403</v>
      </c>
      <c r="AG5" s="5">
        <v>0</v>
      </c>
      <c r="AH5" s="5">
        <f aca="true" t="shared" si="4" ref="AH5:AH30">AG5/AF5*100</f>
        <v>0</v>
      </c>
      <c r="AI5" s="27"/>
      <c r="AJ5" s="27"/>
      <c r="AK5" s="27">
        <v>0</v>
      </c>
      <c r="AL5" s="26">
        <v>100953931</v>
      </c>
      <c r="AM5" s="26">
        <v>43090178.52</v>
      </c>
      <c r="AN5" s="27">
        <f aca="true" t="shared" si="5" ref="AN5:AN32">AM5/AL5*100</f>
        <v>42.68301203645057</v>
      </c>
      <c r="AO5" s="26">
        <v>3330623</v>
      </c>
      <c r="AP5" s="26">
        <v>1085621.41</v>
      </c>
      <c r="AQ5" s="27">
        <f aca="true" t="shared" si="6" ref="AQ5:AQ30">AP5/AO5*100</f>
        <v>32.59514541273509</v>
      </c>
      <c r="AR5" s="26">
        <v>3147132</v>
      </c>
      <c r="AS5" s="26">
        <v>1941000</v>
      </c>
      <c r="AT5" s="27">
        <f>AS5/AR5*100</f>
        <v>61.6752014214847</v>
      </c>
      <c r="AU5" s="4">
        <v>98523</v>
      </c>
      <c r="AV5" s="4">
        <v>24600</v>
      </c>
      <c r="AW5" s="5">
        <f>AV5/AU5*100</f>
        <v>24.968789013732835</v>
      </c>
      <c r="AX5" s="26">
        <v>98766333</v>
      </c>
      <c r="AY5" s="26">
        <v>61474980.54</v>
      </c>
      <c r="AZ5" s="27">
        <f>AY5/AX5*100</f>
        <v>62.24285004081299</v>
      </c>
      <c r="BA5" s="26">
        <v>5472050</v>
      </c>
      <c r="BB5" s="26">
        <v>431298</v>
      </c>
      <c r="BC5" s="27">
        <f>BB5/BA5*100</f>
        <v>7.881835875037692</v>
      </c>
      <c r="BD5" s="19"/>
      <c r="BE5" s="19"/>
      <c r="BF5" s="19" t="e">
        <f>BE5/BD5*100</f>
        <v>#DIV/0!</v>
      </c>
      <c r="BG5" s="27">
        <v>9466557</v>
      </c>
      <c r="BH5" s="27">
        <v>5270000</v>
      </c>
      <c r="BI5" s="27">
        <f>BH5/BG5*100</f>
        <v>55.66965899006365</v>
      </c>
      <c r="BJ5" s="5">
        <v>1566</v>
      </c>
      <c r="BK5" s="5">
        <v>0</v>
      </c>
      <c r="BL5" s="5">
        <f>BK5/BJ5*100</f>
        <v>0</v>
      </c>
      <c r="BM5" s="5">
        <f aca="true" t="shared" si="7" ref="BM5:BM31">SUMIF($B$4:$BL$4,"Утверждено",B5:BL5)</f>
        <v>482768186.5</v>
      </c>
      <c r="BN5" s="5">
        <f aca="true" t="shared" si="8" ref="BN5:BN31">SUMIF($B$4:$BL$4,"Исполнено",B5:BL5)</f>
        <v>260918976.12</v>
      </c>
      <c r="BO5" s="5">
        <f aca="true" t="shared" si="9" ref="BO5:BO32">BN5/BM5*100</f>
        <v>54.04643127204075</v>
      </c>
    </row>
    <row r="6" spans="1:67" ht="12.75">
      <c r="A6" s="3" t="s">
        <v>3</v>
      </c>
      <c r="B6" s="4">
        <v>715900</v>
      </c>
      <c r="C6" s="4">
        <v>199582.78999999998</v>
      </c>
      <c r="D6" s="5">
        <f t="shared" si="0"/>
        <v>27.87858499790473</v>
      </c>
      <c r="E6" s="4">
        <v>21648504</v>
      </c>
      <c r="F6" s="4">
        <v>10824252</v>
      </c>
      <c r="G6" s="5">
        <f aca="true" t="shared" si="10" ref="G6:G28">F6/E6*100</f>
        <v>50</v>
      </c>
      <c r="H6" s="4">
        <v>486031</v>
      </c>
      <c r="I6" s="4">
        <v>240000</v>
      </c>
      <c r="J6" s="5">
        <f t="shared" si="1"/>
        <v>49.37956632395876</v>
      </c>
      <c r="K6" s="4">
        <v>214874</v>
      </c>
      <c r="L6" s="4">
        <v>214874</v>
      </c>
      <c r="M6" s="5">
        <f t="shared" si="2"/>
        <v>100</v>
      </c>
      <c r="N6" s="5">
        <v>27331.5</v>
      </c>
      <c r="O6" s="5">
        <v>0</v>
      </c>
      <c r="P6" s="5">
        <f aca="true" t="shared" si="11" ref="P6:P30">O6/N6*100</f>
        <v>0</v>
      </c>
      <c r="Q6" s="4">
        <v>7806535</v>
      </c>
      <c r="R6" s="4">
        <v>4444434.14</v>
      </c>
      <c r="S6" s="5">
        <f aca="true" t="shared" si="12" ref="S6:S32">R6/Q6*100</f>
        <v>56.93222588510779</v>
      </c>
      <c r="T6" s="4">
        <v>60186832</v>
      </c>
      <c r="U6" s="4">
        <v>34362394.87</v>
      </c>
      <c r="V6" s="5">
        <f aca="true" t="shared" si="13" ref="V6:V24">U6/T6*100</f>
        <v>57.09287850538469</v>
      </c>
      <c r="W6" s="4">
        <v>326542</v>
      </c>
      <c r="X6" s="4">
        <v>85932</v>
      </c>
      <c r="Y6" s="5">
        <f aca="true" t="shared" si="14" ref="Y6:Y30">X6/W6*100</f>
        <v>26.315757237966324</v>
      </c>
      <c r="Z6" s="4">
        <v>144398</v>
      </c>
      <c r="AA6" s="4">
        <v>22564.84</v>
      </c>
      <c r="AB6" s="5">
        <f t="shared" si="3"/>
        <v>15.626836936799679</v>
      </c>
      <c r="AC6" s="5">
        <v>112423</v>
      </c>
      <c r="AD6" s="5">
        <v>0</v>
      </c>
      <c r="AE6" s="5">
        <f aca="true" t="shared" si="15" ref="AE6:AE30">AD6/AC6*100</f>
        <v>0</v>
      </c>
      <c r="AF6" s="4">
        <v>25812</v>
      </c>
      <c r="AG6" s="5">
        <v>0</v>
      </c>
      <c r="AH6" s="5">
        <f t="shared" si="4"/>
        <v>0</v>
      </c>
      <c r="AI6" s="27"/>
      <c r="AJ6" s="27"/>
      <c r="AK6" s="27">
        <v>0</v>
      </c>
      <c r="AL6" s="26">
        <v>22675450</v>
      </c>
      <c r="AM6" s="26">
        <v>10790893.24</v>
      </c>
      <c r="AN6" s="27">
        <f t="shared" si="5"/>
        <v>47.58844142012617</v>
      </c>
      <c r="AO6" s="26">
        <v>44527</v>
      </c>
      <c r="AP6" s="26">
        <v>24154.61</v>
      </c>
      <c r="AQ6" s="27">
        <f t="shared" si="6"/>
        <v>54.247108495968746</v>
      </c>
      <c r="AR6" s="26">
        <v>59643</v>
      </c>
      <c r="AS6" s="26">
        <v>26100</v>
      </c>
      <c r="AT6" s="27">
        <f aca="true" t="shared" si="16" ref="AT6:AT30">AS6/AR6*100</f>
        <v>43.76037422664856</v>
      </c>
      <c r="AU6" s="4">
        <v>49261</v>
      </c>
      <c r="AV6" s="4">
        <v>0</v>
      </c>
      <c r="AW6" s="5">
        <v>0</v>
      </c>
      <c r="AX6" s="26">
        <v>26530686</v>
      </c>
      <c r="AY6" s="26">
        <v>15332775.86</v>
      </c>
      <c r="AZ6" s="27">
        <f aca="true" t="shared" si="17" ref="AZ6:AZ32">AY6/AX6*100</f>
        <v>57.79260988577528</v>
      </c>
      <c r="BA6" s="26">
        <v>1910888</v>
      </c>
      <c r="BB6" s="26">
        <v>102800</v>
      </c>
      <c r="BC6" s="27">
        <f aca="true" t="shared" si="18" ref="BC6:BC30">BB6/BA6*100</f>
        <v>5.379697815884552</v>
      </c>
      <c r="BD6" s="19"/>
      <c r="BE6" s="19"/>
      <c r="BF6" s="19" t="e">
        <f aca="true" t="shared" si="19" ref="BF6:BF32">BE6/BD6*100</f>
        <v>#DIV/0!</v>
      </c>
      <c r="BG6" s="27">
        <v>5643316</v>
      </c>
      <c r="BH6" s="27">
        <v>2370000</v>
      </c>
      <c r="BI6" s="27">
        <f aca="true" t="shared" si="20" ref="BI6:BI30">BH6/BG6*100</f>
        <v>41.99658498655755</v>
      </c>
      <c r="BJ6" s="5">
        <v>1679</v>
      </c>
      <c r="BK6" s="5">
        <v>0</v>
      </c>
      <c r="BL6" s="5">
        <f aca="true" t="shared" si="21" ref="BL6:BL32">BK6/BJ6*100</f>
        <v>0</v>
      </c>
      <c r="BM6" s="5">
        <f t="shared" si="7"/>
        <v>148610632.5</v>
      </c>
      <c r="BN6" s="5">
        <f t="shared" si="8"/>
        <v>79040758.35</v>
      </c>
      <c r="BO6" s="5">
        <f t="shared" si="9"/>
        <v>53.18647597438898</v>
      </c>
    </row>
    <row r="7" spans="1:67" ht="12.75">
      <c r="A7" s="3" t="s">
        <v>4</v>
      </c>
      <c r="B7" s="4">
        <v>4203800</v>
      </c>
      <c r="C7" s="4">
        <v>1669066.66</v>
      </c>
      <c r="D7" s="5">
        <f t="shared" si="0"/>
        <v>39.70375993149056</v>
      </c>
      <c r="E7" s="4">
        <v>76244176</v>
      </c>
      <c r="F7" s="4">
        <v>38122086</v>
      </c>
      <c r="G7" s="5">
        <f t="shared" si="10"/>
        <v>49.999997376848825</v>
      </c>
      <c r="H7" s="4">
        <v>1063194</v>
      </c>
      <c r="I7" s="4">
        <v>540000</v>
      </c>
      <c r="J7" s="5">
        <f t="shared" si="1"/>
        <v>50.790354347372165</v>
      </c>
      <c r="K7" s="4">
        <v>2850545</v>
      </c>
      <c r="L7" s="4">
        <v>1420040.49</v>
      </c>
      <c r="M7" s="5">
        <f t="shared" si="2"/>
        <v>49.816455800557435</v>
      </c>
      <c r="N7" s="5">
        <v>2356200.47</v>
      </c>
      <c r="O7" s="5">
        <v>2356200.47</v>
      </c>
      <c r="P7" s="5">
        <f t="shared" si="11"/>
        <v>100</v>
      </c>
      <c r="Q7" s="4">
        <v>245727533</v>
      </c>
      <c r="R7" s="4">
        <v>134570811</v>
      </c>
      <c r="S7" s="5">
        <f t="shared" si="12"/>
        <v>54.764237998515206</v>
      </c>
      <c r="T7" s="4">
        <v>346016247</v>
      </c>
      <c r="U7" s="4">
        <v>201838445.89</v>
      </c>
      <c r="V7" s="5">
        <f t="shared" si="13"/>
        <v>58.3320718723361</v>
      </c>
      <c r="W7" s="4">
        <v>875725</v>
      </c>
      <c r="X7" s="4">
        <v>406875</v>
      </c>
      <c r="Y7" s="5">
        <f t="shared" si="14"/>
        <v>46.46150332581575</v>
      </c>
      <c r="Z7" s="4">
        <v>3980756</v>
      </c>
      <c r="AA7" s="4">
        <v>593990.29</v>
      </c>
      <c r="AB7" s="5">
        <f t="shared" si="3"/>
        <v>14.921544802042627</v>
      </c>
      <c r="AC7" s="5">
        <v>927516</v>
      </c>
      <c r="AD7" s="5">
        <v>0</v>
      </c>
      <c r="AE7" s="5">
        <f t="shared" si="15"/>
        <v>0</v>
      </c>
      <c r="AF7" s="4">
        <v>51354</v>
      </c>
      <c r="AG7" s="5">
        <v>0</v>
      </c>
      <c r="AH7" s="5">
        <f t="shared" si="4"/>
        <v>0</v>
      </c>
      <c r="AI7" s="27">
        <v>32315335</v>
      </c>
      <c r="AJ7" s="27">
        <v>19100000</v>
      </c>
      <c r="AK7" s="27">
        <f>AJ7/AI7*100</f>
        <v>59.10506575283839</v>
      </c>
      <c r="AL7" s="26">
        <v>175715260</v>
      </c>
      <c r="AM7" s="26">
        <v>89033095.82</v>
      </c>
      <c r="AN7" s="27">
        <f t="shared" si="5"/>
        <v>50.668960578608825</v>
      </c>
      <c r="AO7" s="26">
        <v>1844016</v>
      </c>
      <c r="AP7" s="26">
        <v>1116186.42</v>
      </c>
      <c r="AQ7" s="27">
        <f t="shared" si="6"/>
        <v>60.53019171200249</v>
      </c>
      <c r="AR7" s="26">
        <v>15234001</v>
      </c>
      <c r="AS7" s="26">
        <v>8981000</v>
      </c>
      <c r="AT7" s="27">
        <f t="shared" si="16"/>
        <v>58.95365242525584</v>
      </c>
      <c r="AU7" s="4">
        <v>49261</v>
      </c>
      <c r="AV7" s="4">
        <v>0</v>
      </c>
      <c r="AW7" s="5">
        <v>0</v>
      </c>
      <c r="AX7" s="26">
        <v>315142888</v>
      </c>
      <c r="AY7" s="26">
        <v>197543815.8</v>
      </c>
      <c r="AZ7" s="27">
        <f t="shared" si="17"/>
        <v>62.68388826848601</v>
      </c>
      <c r="BA7" s="26">
        <v>17805813</v>
      </c>
      <c r="BB7" s="26">
        <v>757500</v>
      </c>
      <c r="BC7" s="27">
        <f t="shared" si="18"/>
        <v>4.254228661168125</v>
      </c>
      <c r="BD7" s="19"/>
      <c r="BE7" s="19"/>
      <c r="BF7" s="19" t="e">
        <f t="shared" si="19"/>
        <v>#DIV/0!</v>
      </c>
      <c r="BG7" s="27">
        <v>17400035</v>
      </c>
      <c r="BH7" s="27">
        <v>9210000</v>
      </c>
      <c r="BI7" s="27">
        <f t="shared" si="20"/>
        <v>52.93092801250112</v>
      </c>
      <c r="BJ7" s="5">
        <v>8189</v>
      </c>
      <c r="BK7" s="5">
        <v>0</v>
      </c>
      <c r="BL7" s="5">
        <f t="shared" si="21"/>
        <v>0</v>
      </c>
      <c r="BM7" s="5">
        <f t="shared" si="7"/>
        <v>1259811844.47</v>
      </c>
      <c r="BN7" s="5">
        <f t="shared" si="8"/>
        <v>707259113.84</v>
      </c>
      <c r="BO7" s="5">
        <f t="shared" si="9"/>
        <v>56.14005908458039</v>
      </c>
    </row>
    <row r="8" spans="1:67" ht="12.75">
      <c r="A8" s="3" t="s">
        <v>5</v>
      </c>
      <c r="B8" s="4">
        <v>3539800</v>
      </c>
      <c r="C8" s="4">
        <v>1161376.0529999998</v>
      </c>
      <c r="D8" s="5">
        <f t="shared" si="0"/>
        <v>32.80908675631391</v>
      </c>
      <c r="E8" s="4">
        <v>69060465</v>
      </c>
      <c r="F8" s="4">
        <v>34530234</v>
      </c>
      <c r="G8" s="5">
        <f t="shared" si="10"/>
        <v>50.00000217200971</v>
      </c>
      <c r="H8" s="4">
        <v>1184701</v>
      </c>
      <c r="I8" s="4">
        <v>600000</v>
      </c>
      <c r="J8" s="5">
        <f t="shared" si="1"/>
        <v>50.64569034718465</v>
      </c>
      <c r="K8" s="4">
        <v>2443189</v>
      </c>
      <c r="L8" s="4">
        <v>1306107.14</v>
      </c>
      <c r="M8" s="5">
        <f t="shared" si="2"/>
        <v>53.4591118411224</v>
      </c>
      <c r="N8" s="5">
        <v>546630</v>
      </c>
      <c r="O8" s="5">
        <v>293000</v>
      </c>
      <c r="P8" s="5">
        <f t="shared" si="11"/>
        <v>53.60115617510931</v>
      </c>
      <c r="Q8" s="4">
        <v>119036879</v>
      </c>
      <c r="R8" s="4">
        <v>65151850</v>
      </c>
      <c r="S8" s="5">
        <f t="shared" si="12"/>
        <v>54.73249176837037</v>
      </c>
      <c r="T8" s="4">
        <v>350057642</v>
      </c>
      <c r="U8" s="4">
        <v>216957800</v>
      </c>
      <c r="V8" s="5">
        <f t="shared" si="13"/>
        <v>61.977735655318156</v>
      </c>
      <c r="W8" s="4">
        <v>1684658</v>
      </c>
      <c r="X8" s="4">
        <v>986081</v>
      </c>
      <c r="Y8" s="5">
        <f t="shared" si="14"/>
        <v>58.53300788646716</v>
      </c>
      <c r="Z8" s="4">
        <v>992676</v>
      </c>
      <c r="AA8" s="4">
        <v>180000</v>
      </c>
      <c r="AB8" s="5">
        <f t="shared" si="3"/>
        <v>18.13280466133965</v>
      </c>
      <c r="AC8" s="5">
        <v>827134</v>
      </c>
      <c r="AD8" s="5">
        <v>0</v>
      </c>
      <c r="AE8" s="5">
        <f t="shared" si="15"/>
        <v>0</v>
      </c>
      <c r="AF8" s="4">
        <v>91314</v>
      </c>
      <c r="AG8" s="5">
        <v>0</v>
      </c>
      <c r="AH8" s="5">
        <f t="shared" si="4"/>
        <v>0</v>
      </c>
      <c r="AI8" s="27"/>
      <c r="AJ8" s="27"/>
      <c r="AK8" s="27">
        <v>0</v>
      </c>
      <c r="AL8" s="26">
        <v>126511441</v>
      </c>
      <c r="AM8" s="26">
        <v>74145496.08</v>
      </c>
      <c r="AN8" s="27">
        <f t="shared" si="5"/>
        <v>58.60773973794197</v>
      </c>
      <c r="AO8" s="26">
        <v>1904385</v>
      </c>
      <c r="AP8" s="26">
        <v>976009.41</v>
      </c>
      <c r="AQ8" s="27">
        <f t="shared" si="6"/>
        <v>51.25063524444899</v>
      </c>
      <c r="AR8" s="26">
        <v>7881226</v>
      </c>
      <c r="AS8" s="26">
        <v>4200000</v>
      </c>
      <c r="AT8" s="27">
        <f t="shared" si="16"/>
        <v>53.291201140533204</v>
      </c>
      <c r="AU8" s="4">
        <v>147784</v>
      </c>
      <c r="AV8" s="4">
        <v>52000</v>
      </c>
      <c r="AW8" s="5">
        <f aca="true" t="shared" si="22" ref="AW8:AW32">AV8/AU8*100</f>
        <v>35.186488388458834</v>
      </c>
      <c r="AX8" s="26">
        <v>209225363</v>
      </c>
      <c r="AY8" s="26">
        <v>125273025.31</v>
      </c>
      <c r="AZ8" s="27">
        <f t="shared" si="17"/>
        <v>59.8746841748818</v>
      </c>
      <c r="BA8" s="26">
        <v>15100761</v>
      </c>
      <c r="BB8" s="26">
        <v>100000</v>
      </c>
      <c r="BC8" s="27">
        <f t="shared" si="18"/>
        <v>0.6622182815819679</v>
      </c>
      <c r="BD8" s="19"/>
      <c r="BE8" s="19"/>
      <c r="BF8" s="19" t="e">
        <f t="shared" si="19"/>
        <v>#DIV/0!</v>
      </c>
      <c r="BG8" s="27">
        <v>17026354</v>
      </c>
      <c r="BH8" s="27">
        <v>8950000</v>
      </c>
      <c r="BI8" s="27">
        <f t="shared" si="20"/>
        <v>52.565569821936045</v>
      </c>
      <c r="BJ8" s="5">
        <v>5609</v>
      </c>
      <c r="BK8" s="5">
        <v>0</v>
      </c>
      <c r="BL8" s="5">
        <f t="shared" si="21"/>
        <v>0</v>
      </c>
      <c r="BM8" s="5">
        <f t="shared" si="7"/>
        <v>927268011</v>
      </c>
      <c r="BN8" s="5">
        <f t="shared" si="8"/>
        <v>534862978.99300003</v>
      </c>
      <c r="BO8" s="5">
        <f t="shared" si="9"/>
        <v>57.681595034879294</v>
      </c>
    </row>
    <row r="9" spans="1:67" ht="12.75">
      <c r="A9" s="3" t="s">
        <v>6</v>
      </c>
      <c r="B9" s="4">
        <v>1185100</v>
      </c>
      <c r="C9" s="4">
        <v>379866.47</v>
      </c>
      <c r="D9" s="5">
        <f t="shared" si="0"/>
        <v>32.05353725424015</v>
      </c>
      <c r="E9" s="4">
        <v>33189901</v>
      </c>
      <c r="F9" s="4">
        <v>16594950</v>
      </c>
      <c r="G9" s="5">
        <f t="shared" si="10"/>
        <v>49.99999849351765</v>
      </c>
      <c r="H9" s="4">
        <v>486031</v>
      </c>
      <c r="I9" s="4">
        <v>240000</v>
      </c>
      <c r="J9" s="5">
        <f t="shared" si="1"/>
        <v>49.37956632395876</v>
      </c>
      <c r="K9" s="4">
        <v>554769</v>
      </c>
      <c r="L9" s="4">
        <v>264819.45</v>
      </c>
      <c r="M9" s="5">
        <f t="shared" si="2"/>
        <v>47.73508433239781</v>
      </c>
      <c r="N9" s="5">
        <v>177654.75</v>
      </c>
      <c r="O9" s="5">
        <v>171717.2</v>
      </c>
      <c r="P9" s="5">
        <f t="shared" si="11"/>
        <v>96.65781522869499</v>
      </c>
      <c r="Q9" s="4">
        <v>21290236</v>
      </c>
      <c r="R9" s="4">
        <v>11891089</v>
      </c>
      <c r="S9" s="5">
        <f t="shared" si="12"/>
        <v>55.85231182970447</v>
      </c>
      <c r="T9" s="4">
        <v>101780154</v>
      </c>
      <c r="U9" s="4">
        <v>61002998</v>
      </c>
      <c r="V9" s="5">
        <f t="shared" si="13"/>
        <v>59.936044113275756</v>
      </c>
      <c r="W9" s="4">
        <v>170692</v>
      </c>
      <c r="X9" s="4">
        <v>46872</v>
      </c>
      <c r="Y9" s="5">
        <f t="shared" si="14"/>
        <v>27.459986408267522</v>
      </c>
      <c r="Z9" s="4">
        <v>693764</v>
      </c>
      <c r="AA9" s="4">
        <v>203036.84</v>
      </c>
      <c r="AB9" s="5">
        <f t="shared" si="3"/>
        <v>29.265980938763036</v>
      </c>
      <c r="AC9" s="5">
        <v>212805</v>
      </c>
      <c r="AD9" s="5">
        <v>0</v>
      </c>
      <c r="AE9" s="5">
        <f t="shared" si="15"/>
        <v>0</v>
      </c>
      <c r="AF9" s="4">
        <v>54135</v>
      </c>
      <c r="AG9" s="5">
        <v>0</v>
      </c>
      <c r="AH9" s="5">
        <f t="shared" si="4"/>
        <v>0</v>
      </c>
      <c r="AI9" s="27">
        <v>15330007</v>
      </c>
      <c r="AJ9" s="27">
        <v>9657900</v>
      </c>
      <c r="AK9" s="27">
        <f>AJ9/AI9*100</f>
        <v>62.99997123288985</v>
      </c>
      <c r="AL9" s="26">
        <v>58819188</v>
      </c>
      <c r="AM9" s="26">
        <v>24691272.34</v>
      </c>
      <c r="AN9" s="27">
        <f t="shared" si="5"/>
        <v>41.97826114158529</v>
      </c>
      <c r="AO9" s="26">
        <v>2025738</v>
      </c>
      <c r="AP9" s="26">
        <v>374952.65</v>
      </c>
      <c r="AQ9" s="27">
        <f t="shared" si="6"/>
        <v>18.509434586308792</v>
      </c>
      <c r="AR9" s="26">
        <v>4247254</v>
      </c>
      <c r="AS9" s="26">
        <v>2150000</v>
      </c>
      <c r="AT9" s="27">
        <f t="shared" si="16"/>
        <v>50.62094237829902</v>
      </c>
      <c r="AU9" s="4">
        <v>49261</v>
      </c>
      <c r="AV9" s="4">
        <v>0</v>
      </c>
      <c r="AW9" s="5">
        <v>0</v>
      </c>
      <c r="AX9" s="26">
        <v>62637175</v>
      </c>
      <c r="AY9" s="26">
        <v>35984309</v>
      </c>
      <c r="AZ9" s="27">
        <f t="shared" si="17"/>
        <v>57.44880576111551</v>
      </c>
      <c r="BA9" s="26">
        <v>4122678</v>
      </c>
      <c r="BB9" s="26">
        <v>300000</v>
      </c>
      <c r="BC9" s="27">
        <f t="shared" si="18"/>
        <v>7.276823462807427</v>
      </c>
      <c r="BD9" s="19"/>
      <c r="BE9" s="19"/>
      <c r="BF9" s="19" t="e">
        <f t="shared" si="19"/>
        <v>#DIV/0!</v>
      </c>
      <c r="BG9" s="27">
        <v>7803050</v>
      </c>
      <c r="BH9" s="27">
        <v>4425000</v>
      </c>
      <c r="BI9" s="27">
        <f t="shared" si="20"/>
        <v>56.70859471616868</v>
      </c>
      <c r="BJ9" s="5">
        <v>1566</v>
      </c>
      <c r="BK9" s="5">
        <v>0</v>
      </c>
      <c r="BL9" s="5">
        <f t="shared" si="21"/>
        <v>0</v>
      </c>
      <c r="BM9" s="5">
        <f t="shared" si="7"/>
        <v>314831158.75</v>
      </c>
      <c r="BN9" s="5">
        <f t="shared" si="8"/>
        <v>168378782.95000002</v>
      </c>
      <c r="BO9" s="5">
        <f t="shared" si="9"/>
        <v>53.48224858636234</v>
      </c>
    </row>
    <row r="10" spans="1:67" ht="12.75">
      <c r="A10" s="3" t="s">
        <v>7</v>
      </c>
      <c r="B10" s="4">
        <v>995500</v>
      </c>
      <c r="C10" s="4">
        <v>404756.89</v>
      </c>
      <c r="D10" s="5">
        <f t="shared" si="0"/>
        <v>40.658652938222</v>
      </c>
      <c r="E10" s="4">
        <v>23037935</v>
      </c>
      <c r="F10" s="4">
        <v>11518968</v>
      </c>
      <c r="G10" s="5">
        <f t="shared" si="10"/>
        <v>50.00000217033341</v>
      </c>
      <c r="H10" s="4">
        <v>668293</v>
      </c>
      <c r="I10" s="4">
        <v>330000</v>
      </c>
      <c r="J10" s="5">
        <f t="shared" si="1"/>
        <v>49.379538615547375</v>
      </c>
      <c r="K10" s="4">
        <v>443029</v>
      </c>
      <c r="L10" s="4">
        <v>293400</v>
      </c>
      <c r="M10" s="5">
        <f t="shared" si="2"/>
        <v>66.22591297635142</v>
      </c>
      <c r="N10" s="5">
        <v>227762.5</v>
      </c>
      <c r="O10" s="5">
        <v>77576.6</v>
      </c>
      <c r="P10" s="5">
        <f t="shared" si="11"/>
        <v>34.06030404478349</v>
      </c>
      <c r="Q10" s="4">
        <v>11941511</v>
      </c>
      <c r="R10" s="4">
        <v>6395681.66</v>
      </c>
      <c r="S10" s="5">
        <f t="shared" si="12"/>
        <v>53.558395248306525</v>
      </c>
      <c r="T10" s="4">
        <v>88656625</v>
      </c>
      <c r="U10" s="4">
        <v>55907259</v>
      </c>
      <c r="V10" s="5">
        <f t="shared" si="13"/>
        <v>63.06044133757629</v>
      </c>
      <c r="W10" s="4">
        <v>467548</v>
      </c>
      <c r="X10" s="4">
        <v>221340</v>
      </c>
      <c r="Y10" s="5">
        <f t="shared" si="14"/>
        <v>47.34059390693576</v>
      </c>
      <c r="Z10" s="4">
        <v>306432</v>
      </c>
      <c r="AA10" s="4">
        <v>150000</v>
      </c>
      <c r="AB10" s="5">
        <f t="shared" si="3"/>
        <v>48.950501253132835</v>
      </c>
      <c r="AC10" s="5">
        <v>162614</v>
      </c>
      <c r="AD10" s="5">
        <v>0</v>
      </c>
      <c r="AE10" s="5">
        <f t="shared" si="15"/>
        <v>0</v>
      </c>
      <c r="AF10" s="4">
        <v>30888</v>
      </c>
      <c r="AG10" s="5">
        <v>0</v>
      </c>
      <c r="AH10" s="5">
        <f t="shared" si="4"/>
        <v>0</v>
      </c>
      <c r="AI10" s="27"/>
      <c r="AJ10" s="27"/>
      <c r="AK10" s="27">
        <v>0</v>
      </c>
      <c r="AL10" s="26">
        <v>33493297</v>
      </c>
      <c r="AM10" s="26">
        <v>16434071.4</v>
      </c>
      <c r="AN10" s="27">
        <f t="shared" si="5"/>
        <v>49.06674729573503</v>
      </c>
      <c r="AO10" s="26">
        <v>40152812</v>
      </c>
      <c r="AP10" s="26">
        <v>19070655.02</v>
      </c>
      <c r="AQ10" s="27">
        <f t="shared" si="6"/>
        <v>47.4951916692659</v>
      </c>
      <c r="AR10" s="26">
        <v>242753</v>
      </c>
      <c r="AS10" s="26">
        <v>130000</v>
      </c>
      <c r="AT10" s="27">
        <f t="shared" si="16"/>
        <v>53.552376283712256</v>
      </c>
      <c r="AU10" s="4">
        <v>98523</v>
      </c>
      <c r="AV10" s="4">
        <v>21900</v>
      </c>
      <c r="AW10" s="5">
        <f t="shared" si="22"/>
        <v>22.22831217076216</v>
      </c>
      <c r="AX10" s="26">
        <v>80729958</v>
      </c>
      <c r="AY10" s="26">
        <v>45681875.52</v>
      </c>
      <c r="AZ10" s="27">
        <f t="shared" si="17"/>
        <v>56.586026614803885</v>
      </c>
      <c r="BA10" s="26">
        <v>3136156</v>
      </c>
      <c r="BB10" s="26">
        <v>321289</v>
      </c>
      <c r="BC10" s="27">
        <f t="shared" si="18"/>
        <v>10.244675328650743</v>
      </c>
      <c r="BD10" s="19"/>
      <c r="BE10" s="19"/>
      <c r="BF10" s="19" t="e">
        <f t="shared" si="19"/>
        <v>#DIV/0!</v>
      </c>
      <c r="BG10" s="27">
        <v>8177874</v>
      </c>
      <c r="BH10" s="27">
        <v>4030000</v>
      </c>
      <c r="BI10" s="27">
        <f t="shared" si="20"/>
        <v>49.27931146897103</v>
      </c>
      <c r="BJ10" s="5">
        <v>1566</v>
      </c>
      <c r="BK10" s="5">
        <v>0</v>
      </c>
      <c r="BL10" s="5">
        <f t="shared" si="21"/>
        <v>0</v>
      </c>
      <c r="BM10" s="5">
        <f t="shared" si="7"/>
        <v>292971076.5</v>
      </c>
      <c r="BN10" s="5">
        <f t="shared" si="8"/>
        <v>160988773.09</v>
      </c>
      <c r="BO10" s="5">
        <f t="shared" si="9"/>
        <v>54.950398180347335</v>
      </c>
    </row>
    <row r="11" spans="1:67" ht="12.75">
      <c r="A11" s="3" t="s">
        <v>8</v>
      </c>
      <c r="B11" s="4">
        <v>2955100</v>
      </c>
      <c r="C11" s="4">
        <v>927400.0199999999</v>
      </c>
      <c r="D11" s="5">
        <f t="shared" si="0"/>
        <v>31.38303339988494</v>
      </c>
      <c r="E11" s="4">
        <v>70697051</v>
      </c>
      <c r="F11" s="4">
        <v>35348526</v>
      </c>
      <c r="G11" s="5">
        <f t="shared" si="10"/>
        <v>50.000000707243075</v>
      </c>
      <c r="H11" s="4">
        <v>729047</v>
      </c>
      <c r="I11" s="4">
        <v>463000</v>
      </c>
      <c r="J11" s="5">
        <f t="shared" si="1"/>
        <v>63.50756535586869</v>
      </c>
      <c r="K11" s="4">
        <v>1660604</v>
      </c>
      <c r="L11" s="4">
        <v>1285022</v>
      </c>
      <c r="M11" s="5">
        <f t="shared" si="2"/>
        <v>77.38280770129423</v>
      </c>
      <c r="N11" s="5">
        <v>1366575</v>
      </c>
      <c r="O11" s="5">
        <v>319957.62</v>
      </c>
      <c r="P11" s="5">
        <f t="shared" si="11"/>
        <v>23.41310356182427</v>
      </c>
      <c r="Q11" s="4">
        <v>176400752</v>
      </c>
      <c r="R11" s="4">
        <v>99880550.04</v>
      </c>
      <c r="S11" s="5">
        <f t="shared" si="12"/>
        <v>56.62138562765311</v>
      </c>
      <c r="T11" s="4">
        <v>252566678</v>
      </c>
      <c r="U11" s="4">
        <v>152774966</v>
      </c>
      <c r="V11" s="5">
        <f t="shared" si="13"/>
        <v>60.4889636312198</v>
      </c>
      <c r="W11" s="4">
        <v>727297</v>
      </c>
      <c r="X11" s="4">
        <v>329406</v>
      </c>
      <c r="Y11" s="5">
        <f t="shared" si="14"/>
        <v>45.291813385728254</v>
      </c>
      <c r="Z11" s="4">
        <v>1745271</v>
      </c>
      <c r="AA11" s="4">
        <v>407788</v>
      </c>
      <c r="AB11" s="5">
        <f t="shared" si="3"/>
        <v>23.365311175169932</v>
      </c>
      <c r="AC11" s="5">
        <v>827134</v>
      </c>
      <c r="AD11" s="5">
        <v>0</v>
      </c>
      <c r="AE11" s="5">
        <f t="shared" si="15"/>
        <v>0</v>
      </c>
      <c r="AF11" s="4">
        <v>89046</v>
      </c>
      <c r="AG11" s="5">
        <v>0</v>
      </c>
      <c r="AH11" s="5">
        <f t="shared" si="4"/>
        <v>0</v>
      </c>
      <c r="AI11" s="27"/>
      <c r="AJ11" s="27"/>
      <c r="AK11" s="27">
        <v>0</v>
      </c>
      <c r="AL11" s="26">
        <v>137054644</v>
      </c>
      <c r="AM11" s="26">
        <v>81968178.33</v>
      </c>
      <c r="AN11" s="27">
        <f t="shared" si="5"/>
        <v>59.80693243054208</v>
      </c>
      <c r="AO11" s="26">
        <v>2734825</v>
      </c>
      <c r="AP11" s="26">
        <v>995987.14</v>
      </c>
      <c r="AQ11" s="27">
        <f t="shared" si="6"/>
        <v>36.41867907452945</v>
      </c>
      <c r="AR11" s="26">
        <v>13887297</v>
      </c>
      <c r="AS11" s="26">
        <v>7880000</v>
      </c>
      <c r="AT11" s="27">
        <f t="shared" si="16"/>
        <v>56.74250359879248</v>
      </c>
      <c r="AU11" s="4">
        <v>49261</v>
      </c>
      <c r="AV11" s="4">
        <v>0</v>
      </c>
      <c r="AW11" s="5">
        <f t="shared" si="22"/>
        <v>0</v>
      </c>
      <c r="AX11" s="26">
        <v>232932714</v>
      </c>
      <c r="AY11" s="26">
        <v>152704670.96</v>
      </c>
      <c r="AZ11" s="27">
        <f t="shared" si="17"/>
        <v>65.55741713463227</v>
      </c>
      <c r="BA11" s="26">
        <v>15469918</v>
      </c>
      <c r="BB11" s="26">
        <v>165000</v>
      </c>
      <c r="BC11" s="27">
        <f t="shared" si="18"/>
        <v>1.0665861318721923</v>
      </c>
      <c r="BD11" s="19"/>
      <c r="BE11" s="19"/>
      <c r="BF11" s="19" t="e">
        <f t="shared" si="19"/>
        <v>#DIV/0!</v>
      </c>
      <c r="BG11" s="27">
        <v>18918610</v>
      </c>
      <c r="BH11" s="27">
        <v>9658586</v>
      </c>
      <c r="BI11" s="27">
        <f t="shared" si="20"/>
        <v>51.05335962842936</v>
      </c>
      <c r="BJ11" s="5">
        <v>5609</v>
      </c>
      <c r="BK11" s="5">
        <v>0</v>
      </c>
      <c r="BL11" s="5">
        <f t="shared" si="21"/>
        <v>0</v>
      </c>
      <c r="BM11" s="5">
        <f t="shared" si="7"/>
        <v>930817433</v>
      </c>
      <c r="BN11" s="5">
        <f t="shared" si="8"/>
        <v>545109038.11</v>
      </c>
      <c r="BO11" s="5">
        <f t="shared" si="9"/>
        <v>58.56240104497484</v>
      </c>
    </row>
    <row r="12" spans="1:67" ht="12.75">
      <c r="A12" s="6" t="s">
        <v>9</v>
      </c>
      <c r="B12" s="4">
        <v>505600</v>
      </c>
      <c r="C12" s="4">
        <v>240300</v>
      </c>
      <c r="D12" s="5">
        <f t="shared" si="0"/>
        <v>47.52768987341772</v>
      </c>
      <c r="E12" s="4">
        <v>22551143</v>
      </c>
      <c r="F12" s="4">
        <v>11275572</v>
      </c>
      <c r="G12" s="5">
        <f t="shared" si="10"/>
        <v>50.00000221718251</v>
      </c>
      <c r="H12" s="4">
        <v>516408</v>
      </c>
      <c r="I12" s="4">
        <v>325000</v>
      </c>
      <c r="J12" s="5">
        <f t="shared" si="1"/>
        <v>62.934733776393855</v>
      </c>
      <c r="K12" s="4">
        <v>241384</v>
      </c>
      <c r="L12" s="4">
        <v>177252</v>
      </c>
      <c r="M12" s="5">
        <f>L12/K12*100</f>
        <v>73.43154475855897</v>
      </c>
      <c r="N12" s="5">
        <v>45552.5</v>
      </c>
      <c r="O12" s="5">
        <v>39166</v>
      </c>
      <c r="P12" s="5">
        <f t="shared" si="11"/>
        <v>85.9799132868668</v>
      </c>
      <c r="Q12" s="4">
        <v>10346011</v>
      </c>
      <c r="R12" s="4">
        <v>6156837.91</v>
      </c>
      <c r="S12" s="5">
        <f t="shared" si="12"/>
        <v>59.50929213201107</v>
      </c>
      <c r="T12" s="4">
        <v>60265869</v>
      </c>
      <c r="U12" s="4">
        <v>42496904.96</v>
      </c>
      <c r="V12" s="5">
        <f t="shared" si="13"/>
        <v>70.51570924829774</v>
      </c>
      <c r="W12" s="4">
        <v>371070</v>
      </c>
      <c r="X12" s="4">
        <v>140616</v>
      </c>
      <c r="Y12" s="5">
        <f t="shared" si="14"/>
        <v>37.89473684210527</v>
      </c>
      <c r="Z12" s="4">
        <v>147331</v>
      </c>
      <c r="AA12" s="4">
        <v>51647.65</v>
      </c>
      <c r="AB12" s="5">
        <f t="shared" si="3"/>
        <v>35.05552124128663</v>
      </c>
      <c r="AC12" s="5">
        <v>112423</v>
      </c>
      <c r="AD12" s="5">
        <v>0</v>
      </c>
      <c r="AE12" s="5">
        <f t="shared" si="15"/>
        <v>0</v>
      </c>
      <c r="AF12" s="4">
        <v>44874</v>
      </c>
      <c r="AG12" s="5">
        <v>0</v>
      </c>
      <c r="AH12" s="5">
        <f t="shared" si="4"/>
        <v>0</v>
      </c>
      <c r="AI12" s="27"/>
      <c r="AJ12" s="27"/>
      <c r="AK12" s="27">
        <v>0</v>
      </c>
      <c r="AL12" s="26">
        <v>36032967</v>
      </c>
      <c r="AM12" s="26">
        <v>15211143.76</v>
      </c>
      <c r="AN12" s="27">
        <f t="shared" si="5"/>
        <v>42.21451916518559</v>
      </c>
      <c r="AO12" s="26">
        <v>39658</v>
      </c>
      <c r="AP12" s="26">
        <v>20875.79</v>
      </c>
      <c r="AQ12" s="27">
        <f t="shared" si="6"/>
        <v>52.63954309344899</v>
      </c>
      <c r="AR12" s="26">
        <v>86416</v>
      </c>
      <c r="AS12" s="26">
        <v>36360</v>
      </c>
      <c r="AT12" s="27">
        <f t="shared" si="16"/>
        <v>42.07554156637659</v>
      </c>
      <c r="AU12" s="4">
        <v>98523</v>
      </c>
      <c r="AV12" s="4">
        <v>52000</v>
      </c>
      <c r="AW12" s="5">
        <f t="shared" si="22"/>
        <v>52.77955401276859</v>
      </c>
      <c r="AX12" s="26">
        <v>35287430</v>
      </c>
      <c r="AY12" s="26">
        <v>22633432.24</v>
      </c>
      <c r="AZ12" s="27">
        <f t="shared" si="17"/>
        <v>64.14021151441179</v>
      </c>
      <c r="BA12" s="26">
        <v>2292659</v>
      </c>
      <c r="BB12" s="26">
        <v>101000</v>
      </c>
      <c r="BC12" s="27">
        <f t="shared" si="18"/>
        <v>4.405365124076455</v>
      </c>
      <c r="BD12" s="19"/>
      <c r="BE12" s="19"/>
      <c r="BF12" s="19" t="e">
        <f t="shared" si="19"/>
        <v>#DIV/0!</v>
      </c>
      <c r="BG12" s="27">
        <v>6183250</v>
      </c>
      <c r="BH12" s="27">
        <v>2800000</v>
      </c>
      <c r="BI12" s="27">
        <f t="shared" si="20"/>
        <v>45.28362915942263</v>
      </c>
      <c r="BJ12" s="5">
        <v>1566</v>
      </c>
      <c r="BK12" s="5">
        <v>0</v>
      </c>
      <c r="BL12" s="5">
        <f t="shared" si="21"/>
        <v>0</v>
      </c>
      <c r="BM12" s="5">
        <f t="shared" si="7"/>
        <v>175170134.5</v>
      </c>
      <c r="BN12" s="5">
        <f t="shared" si="8"/>
        <v>101758108.31</v>
      </c>
      <c r="BO12" s="5">
        <f>BN12/BM12*100</f>
        <v>58.091014544491316</v>
      </c>
    </row>
    <row r="13" spans="1:67" ht="12.75">
      <c r="A13" s="6" t="s">
        <v>28</v>
      </c>
      <c r="B13" s="4">
        <v>995500</v>
      </c>
      <c r="C13" s="4">
        <v>406532.3300000001</v>
      </c>
      <c r="D13" s="5">
        <f t="shared" si="0"/>
        <v>40.83699949773983</v>
      </c>
      <c r="E13" s="4">
        <v>48992346</v>
      </c>
      <c r="F13" s="4">
        <v>24496176</v>
      </c>
      <c r="G13" s="5">
        <f t="shared" si="10"/>
        <v>50.000006123405484</v>
      </c>
      <c r="H13" s="4">
        <v>850555</v>
      </c>
      <c r="I13" s="4">
        <v>420000</v>
      </c>
      <c r="J13" s="5">
        <f t="shared" si="1"/>
        <v>49.3795227821834</v>
      </c>
      <c r="K13" s="4">
        <v>1560810</v>
      </c>
      <c r="L13" s="4">
        <v>924430.72</v>
      </c>
      <c r="M13" s="5">
        <f>L13/K13*100</f>
        <v>59.22762668101819</v>
      </c>
      <c r="N13" s="5">
        <v>1072775.74</v>
      </c>
      <c r="O13" s="5">
        <v>592182.27</v>
      </c>
      <c r="P13" s="5">
        <f t="shared" si="11"/>
        <v>55.200937895929684</v>
      </c>
      <c r="Q13" s="4">
        <v>101582990</v>
      </c>
      <c r="R13" s="4">
        <v>54677131.81</v>
      </c>
      <c r="S13" s="5">
        <f t="shared" si="12"/>
        <v>53.82508607986436</v>
      </c>
      <c r="T13" s="4">
        <v>252662618</v>
      </c>
      <c r="U13" s="4">
        <v>155066045.27</v>
      </c>
      <c r="V13" s="5">
        <f t="shared" si="13"/>
        <v>61.372769148620165</v>
      </c>
      <c r="W13" s="4">
        <v>742140</v>
      </c>
      <c r="X13" s="4">
        <v>262164</v>
      </c>
      <c r="Y13" s="5">
        <f t="shared" si="14"/>
        <v>35.32541029994341</v>
      </c>
      <c r="Z13" s="4">
        <v>815051</v>
      </c>
      <c r="AA13" s="4">
        <v>286267</v>
      </c>
      <c r="AB13" s="5">
        <f t="shared" si="3"/>
        <v>35.12258742090986</v>
      </c>
      <c r="AC13" s="5">
        <v>614330</v>
      </c>
      <c r="AD13" s="5">
        <v>0</v>
      </c>
      <c r="AE13" s="5">
        <f t="shared" si="15"/>
        <v>0</v>
      </c>
      <c r="AF13" s="4">
        <v>70686</v>
      </c>
      <c r="AG13" s="5">
        <v>70686</v>
      </c>
      <c r="AH13" s="5">
        <f t="shared" si="4"/>
        <v>100</v>
      </c>
      <c r="AI13" s="27">
        <v>25914037</v>
      </c>
      <c r="AJ13" s="27">
        <v>16550369</v>
      </c>
      <c r="AK13" s="27">
        <f>AJ13/AI13*100</f>
        <v>63.86642498040733</v>
      </c>
      <c r="AL13" s="26">
        <v>127809746</v>
      </c>
      <c r="AM13" s="26">
        <v>69236259.32</v>
      </c>
      <c r="AN13" s="27">
        <f t="shared" si="5"/>
        <v>54.171345681259695</v>
      </c>
      <c r="AO13" s="26">
        <v>1457375</v>
      </c>
      <c r="AP13" s="26">
        <v>527859.13</v>
      </c>
      <c r="AQ13" s="27">
        <f t="shared" si="6"/>
        <v>36.2198562483918</v>
      </c>
      <c r="AR13" s="26">
        <v>6925690</v>
      </c>
      <c r="AS13" s="26">
        <v>4444000</v>
      </c>
      <c r="AT13" s="27">
        <f t="shared" si="16"/>
        <v>64.16689167433137</v>
      </c>
      <c r="AU13" s="4">
        <v>492612</v>
      </c>
      <c r="AV13" s="4">
        <v>367000</v>
      </c>
      <c r="AW13" s="5">
        <f t="shared" si="22"/>
        <v>74.50082417805494</v>
      </c>
      <c r="AX13" s="26">
        <v>134234944</v>
      </c>
      <c r="AY13" s="26">
        <v>78378775.39</v>
      </c>
      <c r="AZ13" s="27">
        <f t="shared" si="17"/>
        <v>58.389248771169456</v>
      </c>
      <c r="BA13" s="26">
        <v>11415495</v>
      </c>
      <c r="BB13" s="26">
        <v>1825118.48</v>
      </c>
      <c r="BC13" s="27">
        <f t="shared" si="18"/>
        <v>15.9880800613552</v>
      </c>
      <c r="BD13" s="19"/>
      <c r="BE13" s="19"/>
      <c r="BF13" s="19" t="e">
        <f t="shared" si="19"/>
        <v>#DIV/0!</v>
      </c>
      <c r="BG13" s="27">
        <v>12741822</v>
      </c>
      <c r="BH13" s="27">
        <v>7000000</v>
      </c>
      <c r="BI13" s="27">
        <f t="shared" si="20"/>
        <v>54.937198149526814</v>
      </c>
      <c r="BJ13" s="5">
        <v>6955</v>
      </c>
      <c r="BK13" s="5">
        <v>0</v>
      </c>
      <c r="BL13" s="5">
        <f t="shared" si="21"/>
        <v>0</v>
      </c>
      <c r="BM13" s="5">
        <f t="shared" si="7"/>
        <v>730958477.74</v>
      </c>
      <c r="BN13" s="5">
        <f t="shared" si="8"/>
        <v>415530996.72</v>
      </c>
      <c r="BO13" s="5">
        <f t="shared" si="9"/>
        <v>56.84741464450232</v>
      </c>
    </row>
    <row r="14" spans="1:67" ht="12.75">
      <c r="A14" s="3" t="s">
        <v>10</v>
      </c>
      <c r="B14" s="4">
        <v>2322900</v>
      </c>
      <c r="C14" s="4">
        <v>756823.3400000001</v>
      </c>
      <c r="D14" s="5">
        <f t="shared" si="0"/>
        <v>32.58096947780791</v>
      </c>
      <c r="E14" s="4">
        <v>49328770</v>
      </c>
      <c r="F14" s="4">
        <v>24664386</v>
      </c>
      <c r="G14" s="5">
        <f t="shared" si="10"/>
        <v>50.00000202721454</v>
      </c>
      <c r="H14" s="4">
        <v>880932</v>
      </c>
      <c r="I14" s="4">
        <v>488000</v>
      </c>
      <c r="J14" s="5">
        <f t="shared" si="1"/>
        <v>55.39587618567607</v>
      </c>
      <c r="K14" s="4">
        <v>1913571</v>
      </c>
      <c r="L14" s="4">
        <v>940160.65</v>
      </c>
      <c r="M14" s="5">
        <f>L14/K14*100</f>
        <v>49.13121331792758</v>
      </c>
      <c r="N14" s="5">
        <v>1822100</v>
      </c>
      <c r="O14" s="5">
        <v>1822100</v>
      </c>
      <c r="P14" s="5">
        <f t="shared" si="11"/>
        <v>100</v>
      </c>
      <c r="Q14" s="4">
        <v>85642652</v>
      </c>
      <c r="R14" s="4">
        <v>48964611.4</v>
      </c>
      <c r="S14" s="5">
        <f t="shared" si="12"/>
        <v>57.17316110201725</v>
      </c>
      <c r="T14" s="4">
        <v>228953511</v>
      </c>
      <c r="U14" s="4">
        <v>139652742.75</v>
      </c>
      <c r="V14" s="5">
        <f t="shared" si="13"/>
        <v>60.99611320221248</v>
      </c>
      <c r="W14" s="4">
        <v>623398</v>
      </c>
      <c r="X14" s="4">
        <v>401016</v>
      </c>
      <c r="Y14" s="5">
        <f t="shared" si="14"/>
        <v>64.32744410472924</v>
      </c>
      <c r="Z14" s="4">
        <v>1630467</v>
      </c>
      <c r="AA14" s="4">
        <v>289231.59</v>
      </c>
      <c r="AB14" s="5">
        <f t="shared" si="3"/>
        <v>17.739186993665008</v>
      </c>
      <c r="AC14" s="5">
        <v>564139</v>
      </c>
      <c r="AD14" s="5">
        <v>0</v>
      </c>
      <c r="AE14" s="5">
        <f t="shared" si="15"/>
        <v>0</v>
      </c>
      <c r="AF14" s="4">
        <v>74385</v>
      </c>
      <c r="AG14" s="5">
        <v>0</v>
      </c>
      <c r="AH14" s="5">
        <f t="shared" si="4"/>
        <v>0</v>
      </c>
      <c r="AI14" s="27">
        <v>18596834</v>
      </c>
      <c r="AJ14" s="27">
        <v>10848152</v>
      </c>
      <c r="AK14" s="27">
        <f>AJ14/AI14*100</f>
        <v>58.33332705986406</v>
      </c>
      <c r="AL14" s="26">
        <v>156876395</v>
      </c>
      <c r="AM14" s="26">
        <v>77887547.65</v>
      </c>
      <c r="AN14" s="27">
        <f t="shared" si="5"/>
        <v>49.648991264747</v>
      </c>
      <c r="AO14" s="26">
        <v>11341253</v>
      </c>
      <c r="AP14" s="26">
        <v>3364323</v>
      </c>
      <c r="AQ14" s="27">
        <f t="shared" si="6"/>
        <v>29.664473581534594</v>
      </c>
      <c r="AR14" s="26">
        <v>29980208</v>
      </c>
      <c r="AS14" s="26">
        <v>19337000</v>
      </c>
      <c r="AT14" s="27">
        <f t="shared" si="16"/>
        <v>64.49921895138286</v>
      </c>
      <c r="AU14" s="4">
        <v>98523</v>
      </c>
      <c r="AV14" s="4">
        <v>0</v>
      </c>
      <c r="AW14" s="5">
        <v>0</v>
      </c>
      <c r="AX14" s="26">
        <v>173291328</v>
      </c>
      <c r="AY14" s="26">
        <v>101255326.41</v>
      </c>
      <c r="AZ14" s="27">
        <f t="shared" si="17"/>
        <v>58.43069447191264</v>
      </c>
      <c r="BA14" s="26">
        <v>10314330</v>
      </c>
      <c r="BB14" s="26">
        <v>419400</v>
      </c>
      <c r="BC14" s="27">
        <f t="shared" si="18"/>
        <v>4.066187527449674</v>
      </c>
      <c r="BD14" s="19"/>
      <c r="BE14" s="19"/>
      <c r="BF14" s="19" t="e">
        <f t="shared" si="19"/>
        <v>#DIV/0!</v>
      </c>
      <c r="BG14" s="27">
        <v>13189077</v>
      </c>
      <c r="BH14" s="27">
        <v>6650000</v>
      </c>
      <c r="BI14" s="27">
        <f t="shared" si="20"/>
        <v>50.420510851517506</v>
      </c>
      <c r="BJ14" s="5">
        <v>3925</v>
      </c>
      <c r="BK14" s="5">
        <v>0</v>
      </c>
      <c r="BL14" s="5">
        <f t="shared" si="21"/>
        <v>0</v>
      </c>
      <c r="BM14" s="5">
        <f t="shared" si="7"/>
        <v>787448698</v>
      </c>
      <c r="BN14" s="5">
        <f t="shared" si="8"/>
        <v>437740820.78999996</v>
      </c>
      <c r="BO14" s="5">
        <f t="shared" si="9"/>
        <v>55.58975739013794</v>
      </c>
    </row>
    <row r="15" spans="1:67" ht="12.75">
      <c r="A15" s="3" t="s">
        <v>11</v>
      </c>
      <c r="B15" s="4">
        <v>774300</v>
      </c>
      <c r="C15" s="4">
        <v>195020</v>
      </c>
      <c r="D15" s="5">
        <f t="shared" si="0"/>
        <v>25.186620173059538</v>
      </c>
      <c r="E15" s="4">
        <v>29245318</v>
      </c>
      <c r="F15" s="4">
        <v>14622660</v>
      </c>
      <c r="G15" s="5">
        <f t="shared" si="10"/>
        <v>50.00000341935075</v>
      </c>
      <c r="H15" s="4">
        <v>577162</v>
      </c>
      <c r="I15" s="4">
        <v>390000</v>
      </c>
      <c r="J15" s="5">
        <f t="shared" si="1"/>
        <v>67.5720161757011</v>
      </c>
      <c r="K15" s="4">
        <v>396374</v>
      </c>
      <c r="L15" s="4">
        <v>281951.3</v>
      </c>
      <c r="M15" s="5">
        <f>L15/K15*100</f>
        <v>71.1326424033867</v>
      </c>
      <c r="N15" s="5">
        <v>91105</v>
      </c>
      <c r="O15" s="5">
        <v>69785</v>
      </c>
      <c r="P15" s="5">
        <f t="shared" si="11"/>
        <v>76.59843038252566</v>
      </c>
      <c r="Q15" s="4">
        <v>11626198</v>
      </c>
      <c r="R15" s="4">
        <v>6815638.98</v>
      </c>
      <c r="S15" s="5">
        <f t="shared" si="12"/>
        <v>58.623111183896924</v>
      </c>
      <c r="T15" s="4">
        <v>76438249</v>
      </c>
      <c r="U15" s="4">
        <v>46390643.1</v>
      </c>
      <c r="V15" s="5">
        <f t="shared" si="13"/>
        <v>60.69035294097331</v>
      </c>
      <c r="W15" s="4">
        <v>348806</v>
      </c>
      <c r="X15" s="4">
        <v>97650</v>
      </c>
      <c r="Y15" s="5">
        <f t="shared" si="14"/>
        <v>27.995504664483985</v>
      </c>
      <c r="Z15" s="4">
        <v>134141</v>
      </c>
      <c r="AA15" s="4">
        <v>68100</v>
      </c>
      <c r="AB15" s="5">
        <f t="shared" si="3"/>
        <v>50.767476014044924</v>
      </c>
      <c r="AC15" s="5">
        <v>162614</v>
      </c>
      <c r="AD15" s="5">
        <v>0</v>
      </c>
      <c r="AE15" s="5">
        <f t="shared" si="15"/>
        <v>0</v>
      </c>
      <c r="AF15" s="4">
        <v>8856</v>
      </c>
      <c r="AG15" s="5">
        <v>8856</v>
      </c>
      <c r="AH15" s="5">
        <f t="shared" si="4"/>
        <v>100</v>
      </c>
      <c r="AI15" s="27"/>
      <c r="AJ15" s="27"/>
      <c r="AK15" s="27">
        <v>0</v>
      </c>
      <c r="AL15" s="26">
        <v>32582138</v>
      </c>
      <c r="AM15" s="26">
        <v>16475717.21</v>
      </c>
      <c r="AN15" s="27">
        <f t="shared" si="5"/>
        <v>50.56671606387525</v>
      </c>
      <c r="AO15" s="26">
        <v>23357807</v>
      </c>
      <c r="AP15" s="26">
        <v>10336982.98</v>
      </c>
      <c r="AQ15" s="27">
        <f t="shared" si="6"/>
        <v>44.25493788864683</v>
      </c>
      <c r="AR15" s="26">
        <v>1510333</v>
      </c>
      <c r="AS15" s="26">
        <v>727900</v>
      </c>
      <c r="AT15" s="27">
        <f t="shared" si="16"/>
        <v>48.19466965232171</v>
      </c>
      <c r="AU15" s="4">
        <v>394089</v>
      </c>
      <c r="AV15" s="4">
        <v>124000</v>
      </c>
      <c r="AW15" s="5">
        <f t="shared" si="22"/>
        <v>31.46497364808457</v>
      </c>
      <c r="AX15" s="26">
        <v>39374582</v>
      </c>
      <c r="AY15" s="26">
        <v>20824242.03</v>
      </c>
      <c r="AZ15" s="27">
        <f t="shared" si="17"/>
        <v>52.88752533296734</v>
      </c>
      <c r="BA15" s="26">
        <v>2404149</v>
      </c>
      <c r="BB15" s="26">
        <v>327453.08</v>
      </c>
      <c r="BC15" s="27">
        <f t="shared" si="18"/>
        <v>13.620332184070122</v>
      </c>
      <c r="BD15" s="19"/>
      <c r="BE15" s="19"/>
      <c r="BF15" s="19" t="e">
        <f t="shared" si="19"/>
        <v>#DIV/0!</v>
      </c>
      <c r="BG15" s="27">
        <v>7263116</v>
      </c>
      <c r="BH15" s="27">
        <v>3142000</v>
      </c>
      <c r="BI15" s="27">
        <f t="shared" si="20"/>
        <v>43.25966981664619</v>
      </c>
      <c r="BJ15" s="5">
        <v>1345</v>
      </c>
      <c r="BK15" s="5">
        <v>0</v>
      </c>
      <c r="BL15" s="5">
        <f t="shared" si="21"/>
        <v>0</v>
      </c>
      <c r="BM15" s="5">
        <f t="shared" si="7"/>
        <v>226690682</v>
      </c>
      <c r="BN15" s="5">
        <f t="shared" si="8"/>
        <v>120898599.68</v>
      </c>
      <c r="BO15" s="5">
        <f t="shared" si="9"/>
        <v>53.33196698398041</v>
      </c>
    </row>
    <row r="16" spans="1:67" ht="25.5">
      <c r="A16" s="6" t="s">
        <v>29</v>
      </c>
      <c r="B16" s="4">
        <v>505600</v>
      </c>
      <c r="C16" s="4">
        <v>175955.71000000002</v>
      </c>
      <c r="D16" s="5">
        <f t="shared" si="0"/>
        <v>34.80136669303798</v>
      </c>
      <c r="E16" s="4">
        <v>40963780</v>
      </c>
      <c r="F16" s="4">
        <v>20481888</v>
      </c>
      <c r="G16" s="5">
        <f t="shared" si="10"/>
        <v>49.99999511763807</v>
      </c>
      <c r="H16" s="4">
        <v>911309</v>
      </c>
      <c r="I16" s="4">
        <v>450000</v>
      </c>
      <c r="J16" s="5">
        <f t="shared" si="1"/>
        <v>49.37951891180708</v>
      </c>
      <c r="K16" s="4">
        <v>1747073</v>
      </c>
      <c r="L16" s="4">
        <v>893297.3</v>
      </c>
      <c r="M16" s="5">
        <f>L16/K16*100</f>
        <v>51.131080384162544</v>
      </c>
      <c r="N16" s="5">
        <v>318867.5</v>
      </c>
      <c r="O16" s="5">
        <v>0</v>
      </c>
      <c r="P16" s="5">
        <f t="shared" si="11"/>
        <v>0</v>
      </c>
      <c r="Q16" s="4">
        <v>109309433</v>
      </c>
      <c r="R16" s="4">
        <v>57990080</v>
      </c>
      <c r="S16" s="5">
        <f t="shared" si="12"/>
        <v>53.05130436455562</v>
      </c>
      <c r="T16" s="4">
        <v>255365466</v>
      </c>
      <c r="U16" s="4">
        <v>150430890.73</v>
      </c>
      <c r="V16" s="5">
        <f t="shared" si="13"/>
        <v>58.9080791096475</v>
      </c>
      <c r="W16" s="4">
        <v>682769</v>
      </c>
      <c r="X16" s="4">
        <v>308834</v>
      </c>
      <c r="Y16" s="5">
        <f t="shared" si="14"/>
        <v>45.23257499974369</v>
      </c>
      <c r="Z16" s="4">
        <v>2806689</v>
      </c>
      <c r="AA16" s="4">
        <v>811000</v>
      </c>
      <c r="AB16" s="5">
        <f t="shared" si="3"/>
        <v>28.895257009237575</v>
      </c>
      <c r="AC16" s="5">
        <v>664521</v>
      </c>
      <c r="AD16" s="5">
        <v>0</v>
      </c>
      <c r="AE16" s="5">
        <f t="shared" si="15"/>
        <v>0</v>
      </c>
      <c r="AF16" s="4">
        <v>36801</v>
      </c>
      <c r="AG16" s="5">
        <v>36801</v>
      </c>
      <c r="AH16" s="5">
        <f t="shared" si="4"/>
        <v>100</v>
      </c>
      <c r="AI16" s="27">
        <v>19877269</v>
      </c>
      <c r="AJ16" s="27">
        <v>12252348.61</v>
      </c>
      <c r="AK16" s="27">
        <f>AJ16/AI16*100</f>
        <v>61.6399999919506</v>
      </c>
      <c r="AL16" s="26">
        <v>153128084</v>
      </c>
      <c r="AM16" s="26">
        <v>71398398.22</v>
      </c>
      <c r="AN16" s="27">
        <f t="shared" si="5"/>
        <v>46.62658628968413</v>
      </c>
      <c r="AO16" s="26">
        <v>191384348</v>
      </c>
      <c r="AP16" s="26">
        <v>99865655.82</v>
      </c>
      <c r="AQ16" s="27">
        <f t="shared" si="6"/>
        <v>52.18068084648175</v>
      </c>
      <c r="AR16" s="26">
        <v>31206418</v>
      </c>
      <c r="AS16" s="26">
        <v>15785000</v>
      </c>
      <c r="AT16" s="27">
        <f t="shared" si="16"/>
        <v>50.5825436293265</v>
      </c>
      <c r="AU16" s="4">
        <v>49261</v>
      </c>
      <c r="AV16" s="4">
        <v>0</v>
      </c>
      <c r="AW16" s="5">
        <v>0</v>
      </c>
      <c r="AX16" s="26">
        <v>202659665</v>
      </c>
      <c r="AY16" s="26">
        <v>117920634.62</v>
      </c>
      <c r="AZ16" s="27">
        <f t="shared" si="17"/>
        <v>58.18653387194735</v>
      </c>
      <c r="BA16" s="26">
        <v>11784652</v>
      </c>
      <c r="BB16" s="26">
        <v>120000</v>
      </c>
      <c r="BC16" s="27">
        <f t="shared" si="18"/>
        <v>1.0182735985755031</v>
      </c>
      <c r="BD16" s="19"/>
      <c r="BE16" s="19"/>
      <c r="BF16" s="19" t="e">
        <f t="shared" si="19"/>
        <v>#DIV/0!</v>
      </c>
      <c r="BG16" s="27">
        <v>20429593</v>
      </c>
      <c r="BH16" s="27">
        <v>9080000</v>
      </c>
      <c r="BI16" s="27">
        <f t="shared" si="20"/>
        <v>44.44532987025243</v>
      </c>
      <c r="BJ16" s="5">
        <v>4934</v>
      </c>
      <c r="BK16" s="5">
        <v>0</v>
      </c>
      <c r="BL16" s="5">
        <f t="shared" si="21"/>
        <v>0</v>
      </c>
      <c r="BM16" s="5">
        <f t="shared" si="7"/>
        <v>1043836532.5</v>
      </c>
      <c r="BN16" s="5">
        <f t="shared" si="8"/>
        <v>558000784.01</v>
      </c>
      <c r="BO16" s="5">
        <f>BN16/BM16*100</f>
        <v>53.45672110877189</v>
      </c>
    </row>
    <row r="17" spans="1:67" ht="12.75">
      <c r="A17" s="3" t="s">
        <v>12</v>
      </c>
      <c r="B17" s="4">
        <v>2401800</v>
      </c>
      <c r="C17" s="4">
        <v>652476.78</v>
      </c>
      <c r="D17" s="5">
        <f t="shared" si="0"/>
        <v>27.16615788158881</v>
      </c>
      <c r="E17" s="4">
        <v>82077660</v>
      </c>
      <c r="F17" s="4">
        <v>42466090</v>
      </c>
      <c r="G17" s="5">
        <f t="shared" si="10"/>
        <v>51.738914096722546</v>
      </c>
      <c r="H17" s="4">
        <v>1549225</v>
      </c>
      <c r="I17" s="4">
        <v>780000</v>
      </c>
      <c r="J17" s="5">
        <f t="shared" si="1"/>
        <v>50.347754522422505</v>
      </c>
      <c r="K17" s="4">
        <v>2871751</v>
      </c>
      <c r="L17" s="4">
        <v>1227766.69</v>
      </c>
      <c r="M17" s="5">
        <f aca="true" t="shared" si="23" ref="M17:M28">L17/K17*100</f>
        <v>42.7532432303497</v>
      </c>
      <c r="N17" s="5">
        <v>318867.5</v>
      </c>
      <c r="O17" s="5">
        <v>316950.57</v>
      </c>
      <c r="P17" s="5">
        <f t="shared" si="11"/>
        <v>99.39883180317844</v>
      </c>
      <c r="Q17" s="4">
        <v>225726016</v>
      </c>
      <c r="R17" s="4">
        <v>125792257.32</v>
      </c>
      <c r="S17" s="5">
        <f t="shared" si="12"/>
        <v>55.72785075868259</v>
      </c>
      <c r="T17" s="4">
        <v>382907987</v>
      </c>
      <c r="U17" s="4">
        <v>241475559</v>
      </c>
      <c r="V17" s="5">
        <f t="shared" si="13"/>
        <v>63.06359940201508</v>
      </c>
      <c r="W17" s="4">
        <v>1283902</v>
      </c>
      <c r="X17" s="4">
        <v>624960</v>
      </c>
      <c r="Y17" s="5">
        <f t="shared" si="14"/>
        <v>48.676612389419134</v>
      </c>
      <c r="Z17" s="4">
        <v>3030479</v>
      </c>
      <c r="AA17" s="4">
        <v>329686</v>
      </c>
      <c r="AB17" s="5">
        <f t="shared" si="3"/>
        <v>10.879006256106708</v>
      </c>
      <c r="AC17" s="5">
        <v>903432</v>
      </c>
      <c r="AD17" s="5">
        <v>0</v>
      </c>
      <c r="AE17" s="5">
        <f t="shared" si="15"/>
        <v>0</v>
      </c>
      <c r="AF17" s="4">
        <v>84240</v>
      </c>
      <c r="AG17" s="5">
        <v>0</v>
      </c>
      <c r="AH17" s="5">
        <f t="shared" si="4"/>
        <v>0</v>
      </c>
      <c r="AI17" s="27"/>
      <c r="AJ17" s="27"/>
      <c r="AK17" s="27">
        <v>0</v>
      </c>
      <c r="AL17" s="26">
        <v>150719272</v>
      </c>
      <c r="AM17" s="26">
        <v>91327867.74</v>
      </c>
      <c r="AN17" s="27">
        <f t="shared" si="5"/>
        <v>60.594684759358444</v>
      </c>
      <c r="AO17" s="26">
        <v>936000</v>
      </c>
      <c r="AP17" s="26">
        <v>448474.64</v>
      </c>
      <c r="AQ17" s="27">
        <f t="shared" si="6"/>
        <v>47.91395726495727</v>
      </c>
      <c r="AR17" s="26">
        <v>10038887</v>
      </c>
      <c r="AS17" s="26">
        <v>8298000</v>
      </c>
      <c r="AT17" s="27">
        <f t="shared" si="16"/>
        <v>82.65856563581202</v>
      </c>
      <c r="AU17" s="4">
        <v>49261</v>
      </c>
      <c r="AV17" s="4">
        <v>0</v>
      </c>
      <c r="AW17" s="5">
        <v>0</v>
      </c>
      <c r="AX17" s="26">
        <v>346865832</v>
      </c>
      <c r="AY17" s="26">
        <v>208851782.4</v>
      </c>
      <c r="AZ17" s="27">
        <f t="shared" si="17"/>
        <v>60.21111425007696</v>
      </c>
      <c r="BA17" s="26">
        <v>14362447</v>
      </c>
      <c r="BB17" s="26">
        <v>954229</v>
      </c>
      <c r="BC17" s="27">
        <f t="shared" si="18"/>
        <v>6.643916597220516</v>
      </c>
      <c r="BD17" s="19"/>
      <c r="BE17" s="19"/>
      <c r="BF17" s="19" t="e">
        <f t="shared" si="19"/>
        <v>#DIV/0!</v>
      </c>
      <c r="BG17" s="27">
        <v>17063835</v>
      </c>
      <c r="BH17" s="27">
        <v>8750000</v>
      </c>
      <c r="BI17" s="27">
        <f t="shared" si="20"/>
        <v>51.27803919810523</v>
      </c>
      <c r="BJ17" s="5">
        <v>2016</v>
      </c>
      <c r="BK17" s="5">
        <v>0</v>
      </c>
      <c r="BL17" s="5">
        <f t="shared" si="21"/>
        <v>0</v>
      </c>
      <c r="BM17" s="5">
        <f t="shared" si="7"/>
        <v>1243192909.5</v>
      </c>
      <c r="BN17" s="5">
        <f t="shared" si="8"/>
        <v>732296100.14</v>
      </c>
      <c r="BO17" s="5">
        <f t="shared" si="9"/>
        <v>58.90446241641792</v>
      </c>
    </row>
    <row r="18" spans="1:67" ht="12.75">
      <c r="A18" s="3" t="s">
        <v>13</v>
      </c>
      <c r="B18" s="4">
        <v>568800</v>
      </c>
      <c r="C18" s="4">
        <v>51601.23</v>
      </c>
      <c r="D18" s="5">
        <f t="shared" si="0"/>
        <v>9.071946202531645</v>
      </c>
      <c r="E18" s="4">
        <v>23560151</v>
      </c>
      <c r="F18" s="4">
        <v>11780076</v>
      </c>
      <c r="G18" s="5">
        <f t="shared" si="10"/>
        <v>50.000002122227485</v>
      </c>
      <c r="H18" s="4">
        <v>637916</v>
      </c>
      <c r="I18" s="4">
        <v>318000</v>
      </c>
      <c r="J18" s="5">
        <f t="shared" si="1"/>
        <v>49.849823487731925</v>
      </c>
      <c r="K18" s="4">
        <v>515878</v>
      </c>
      <c r="L18" s="4">
        <v>343072.35</v>
      </c>
      <c r="M18" s="5">
        <f t="shared" si="23"/>
        <v>66.50261302090804</v>
      </c>
      <c r="N18" s="5">
        <v>136657.5</v>
      </c>
      <c r="O18" s="5">
        <v>0</v>
      </c>
      <c r="P18" s="5">
        <f t="shared" si="11"/>
        <v>0</v>
      </c>
      <c r="Q18" s="4">
        <v>28365708</v>
      </c>
      <c r="R18" s="4">
        <v>16630324.91</v>
      </c>
      <c r="S18" s="5">
        <f t="shared" si="12"/>
        <v>58.62827365352559</v>
      </c>
      <c r="T18" s="4">
        <v>107610437</v>
      </c>
      <c r="U18" s="4">
        <v>67834584</v>
      </c>
      <c r="V18" s="5">
        <f t="shared" si="13"/>
        <v>63.037179191085336</v>
      </c>
      <c r="W18" s="4">
        <v>430441</v>
      </c>
      <c r="X18" s="4">
        <v>257615</v>
      </c>
      <c r="Y18" s="5">
        <f t="shared" si="14"/>
        <v>59.84908500816605</v>
      </c>
      <c r="Z18" s="4">
        <v>382839</v>
      </c>
      <c r="AA18" s="4">
        <v>132824.85</v>
      </c>
      <c r="AB18" s="5">
        <f t="shared" si="3"/>
        <v>34.69470195042825</v>
      </c>
      <c r="AC18" s="5">
        <v>162614</v>
      </c>
      <c r="AD18" s="5">
        <v>0</v>
      </c>
      <c r="AE18" s="5">
        <f t="shared" si="15"/>
        <v>0</v>
      </c>
      <c r="AF18" s="4">
        <v>54594</v>
      </c>
      <c r="AG18" s="5">
        <v>0</v>
      </c>
      <c r="AH18" s="5">
        <f t="shared" si="4"/>
        <v>0</v>
      </c>
      <c r="AI18" s="27"/>
      <c r="AJ18" s="27"/>
      <c r="AK18" s="27">
        <v>0</v>
      </c>
      <c r="AL18" s="26">
        <v>35642455</v>
      </c>
      <c r="AM18" s="26">
        <v>19301596.1</v>
      </c>
      <c r="AN18" s="27">
        <f t="shared" si="5"/>
        <v>54.15338561835878</v>
      </c>
      <c r="AO18" s="26">
        <v>62044</v>
      </c>
      <c r="AP18" s="26">
        <v>30601.34</v>
      </c>
      <c r="AQ18" s="27">
        <f t="shared" si="6"/>
        <v>49.32199729224421</v>
      </c>
      <c r="AR18" s="26">
        <v>1622804</v>
      </c>
      <c r="AS18" s="26">
        <v>753100</v>
      </c>
      <c r="AT18" s="27">
        <f t="shared" si="16"/>
        <v>46.407329535791135</v>
      </c>
      <c r="AU18" s="4">
        <v>49261</v>
      </c>
      <c r="AV18" s="4">
        <v>0</v>
      </c>
      <c r="AW18" s="5">
        <v>0</v>
      </c>
      <c r="AX18" s="26">
        <v>58265826</v>
      </c>
      <c r="AY18" s="26">
        <v>32232932.1</v>
      </c>
      <c r="AZ18" s="27">
        <f t="shared" si="17"/>
        <v>55.32047567642824</v>
      </c>
      <c r="BA18" s="26">
        <v>3877624</v>
      </c>
      <c r="BB18" s="26">
        <v>51300</v>
      </c>
      <c r="BC18" s="27">
        <f t="shared" si="18"/>
        <v>1.3229751002160086</v>
      </c>
      <c r="BD18" s="19"/>
      <c r="BE18" s="19"/>
      <c r="BF18" s="19" t="e">
        <f t="shared" si="19"/>
        <v>#DIV/0!</v>
      </c>
      <c r="BG18" s="27">
        <v>6723183</v>
      </c>
      <c r="BH18" s="27">
        <v>3220000</v>
      </c>
      <c r="BI18" s="27">
        <f t="shared" si="20"/>
        <v>47.893981169336016</v>
      </c>
      <c r="BJ18" s="5">
        <v>1679</v>
      </c>
      <c r="BK18" s="5">
        <v>0</v>
      </c>
      <c r="BL18" s="5">
        <f t="shared" si="21"/>
        <v>0</v>
      </c>
      <c r="BM18" s="5">
        <f t="shared" si="7"/>
        <v>268670911.5</v>
      </c>
      <c r="BN18" s="5">
        <f t="shared" si="8"/>
        <v>152937627.88</v>
      </c>
      <c r="BO18" s="5">
        <f t="shared" si="9"/>
        <v>56.923776015104636</v>
      </c>
    </row>
    <row r="19" spans="1:67" ht="12.75">
      <c r="A19" s="3" t="s">
        <v>14</v>
      </c>
      <c r="B19" s="4">
        <v>1137800</v>
      </c>
      <c r="C19" s="4">
        <v>469381.05</v>
      </c>
      <c r="D19" s="5">
        <f t="shared" si="0"/>
        <v>41.25338811741958</v>
      </c>
      <c r="E19" s="4">
        <v>32881769</v>
      </c>
      <c r="F19" s="4">
        <v>16440882</v>
      </c>
      <c r="G19" s="5">
        <f t="shared" si="10"/>
        <v>49.99999239700273</v>
      </c>
      <c r="H19" s="4">
        <v>789801</v>
      </c>
      <c r="I19" s="4">
        <v>390000</v>
      </c>
      <c r="J19" s="5">
        <f t="shared" si="1"/>
        <v>49.37952724800298</v>
      </c>
      <c r="K19" s="4">
        <v>474873</v>
      </c>
      <c r="L19" s="4">
        <v>265615.79</v>
      </c>
      <c r="M19" s="5">
        <f t="shared" si="23"/>
        <v>55.93406868783863</v>
      </c>
      <c r="N19" s="5">
        <v>91105</v>
      </c>
      <c r="O19" s="5">
        <v>86858.92</v>
      </c>
      <c r="P19" s="5">
        <f t="shared" si="11"/>
        <v>95.3393556884913</v>
      </c>
      <c r="Q19" s="4">
        <v>12451242</v>
      </c>
      <c r="R19" s="4">
        <v>7357372</v>
      </c>
      <c r="S19" s="5">
        <f t="shared" si="12"/>
        <v>59.08946272187144</v>
      </c>
      <c r="T19" s="4">
        <v>78592385</v>
      </c>
      <c r="U19" s="4">
        <v>50163190</v>
      </c>
      <c r="V19" s="5">
        <f t="shared" si="13"/>
        <v>63.82703616896217</v>
      </c>
      <c r="W19" s="4">
        <v>326542</v>
      </c>
      <c r="X19" s="4">
        <v>128898</v>
      </c>
      <c r="Y19" s="5">
        <f t="shared" si="14"/>
        <v>39.47363585694949</v>
      </c>
      <c r="Z19" s="4">
        <v>316970</v>
      </c>
      <c r="AA19" s="4">
        <v>148000</v>
      </c>
      <c r="AB19" s="5">
        <f t="shared" si="3"/>
        <v>46.69211597312049</v>
      </c>
      <c r="AC19" s="5">
        <v>162614</v>
      </c>
      <c r="AD19" s="5">
        <v>0</v>
      </c>
      <c r="AE19" s="5">
        <f t="shared" si="15"/>
        <v>0</v>
      </c>
      <c r="AF19" s="4">
        <v>34614</v>
      </c>
      <c r="AG19" s="5">
        <v>0</v>
      </c>
      <c r="AH19" s="5">
        <f t="shared" si="4"/>
        <v>0</v>
      </c>
      <c r="AI19" s="27"/>
      <c r="AJ19" s="27"/>
      <c r="AK19" s="27">
        <v>0</v>
      </c>
      <c r="AL19" s="26">
        <v>35204112</v>
      </c>
      <c r="AM19" s="26">
        <v>16626962.51</v>
      </c>
      <c r="AN19" s="27">
        <f t="shared" si="5"/>
        <v>47.23017160608965</v>
      </c>
      <c r="AO19" s="26">
        <v>589009</v>
      </c>
      <c r="AP19" s="26">
        <v>116398.19</v>
      </c>
      <c r="AQ19" s="27">
        <f t="shared" si="6"/>
        <v>19.761699736336798</v>
      </c>
      <c r="AR19" s="26">
        <v>830346</v>
      </c>
      <c r="AS19" s="26">
        <v>526000</v>
      </c>
      <c r="AT19" s="27">
        <f t="shared" si="16"/>
        <v>63.34708663617336</v>
      </c>
      <c r="AU19" s="4">
        <v>98523</v>
      </c>
      <c r="AV19" s="4">
        <v>83535</v>
      </c>
      <c r="AW19" s="5">
        <f t="shared" si="22"/>
        <v>84.78730854724277</v>
      </c>
      <c r="AX19" s="26">
        <v>64174854</v>
      </c>
      <c r="AY19" s="26">
        <v>38420473.01</v>
      </c>
      <c r="AZ19" s="27">
        <f t="shared" si="17"/>
        <v>59.86842293400465</v>
      </c>
      <c r="BA19" s="26">
        <v>3508467</v>
      </c>
      <c r="BB19" s="26">
        <v>279997</v>
      </c>
      <c r="BC19" s="27">
        <f t="shared" si="18"/>
        <v>7.980608054742998</v>
      </c>
      <c r="BD19" s="19"/>
      <c r="BE19" s="19"/>
      <c r="BF19" s="19" t="e">
        <f t="shared" si="19"/>
        <v>#DIV/0!</v>
      </c>
      <c r="BG19" s="27">
        <v>7263116</v>
      </c>
      <c r="BH19" s="27">
        <v>4199480</v>
      </c>
      <c r="BI19" s="27">
        <f t="shared" si="20"/>
        <v>57.81926104443327</v>
      </c>
      <c r="BJ19" s="5">
        <v>1679</v>
      </c>
      <c r="BK19" s="5">
        <v>0</v>
      </c>
      <c r="BL19" s="5">
        <f t="shared" si="21"/>
        <v>0</v>
      </c>
      <c r="BM19" s="5">
        <f t="shared" si="7"/>
        <v>238929821</v>
      </c>
      <c r="BN19" s="5">
        <f t="shared" si="8"/>
        <v>135703043.47</v>
      </c>
      <c r="BO19" s="5">
        <f t="shared" si="9"/>
        <v>56.796193502359</v>
      </c>
    </row>
    <row r="20" spans="1:67" ht="12.75">
      <c r="A20" s="3" t="s">
        <v>15</v>
      </c>
      <c r="B20" s="4">
        <v>932300</v>
      </c>
      <c r="C20" s="4">
        <v>250753.82999999996</v>
      </c>
      <c r="D20" s="5">
        <f t="shared" si="0"/>
        <v>26.896259787622007</v>
      </c>
      <c r="E20" s="4">
        <v>20527640</v>
      </c>
      <c r="F20" s="4">
        <v>10263822</v>
      </c>
      <c r="G20" s="5">
        <f t="shared" si="10"/>
        <v>50.0000097429612</v>
      </c>
      <c r="H20" s="4">
        <v>577162</v>
      </c>
      <c r="I20" s="4">
        <v>300000</v>
      </c>
      <c r="J20" s="5">
        <f t="shared" si="1"/>
        <v>51.97847398130854</v>
      </c>
      <c r="K20" s="4">
        <v>435623</v>
      </c>
      <c r="L20" s="4">
        <v>174613.01</v>
      </c>
      <c r="M20" s="5">
        <f t="shared" si="23"/>
        <v>40.083514874099855</v>
      </c>
      <c r="N20" s="5">
        <v>136657.5</v>
      </c>
      <c r="O20" s="5">
        <v>29339.08</v>
      </c>
      <c r="P20" s="5">
        <f t="shared" si="11"/>
        <v>21.469059510089092</v>
      </c>
      <c r="Q20" s="4">
        <v>19851980</v>
      </c>
      <c r="R20" s="4">
        <v>12206867.02</v>
      </c>
      <c r="S20" s="5">
        <f t="shared" si="12"/>
        <v>61.48941828472525</v>
      </c>
      <c r="T20" s="4">
        <v>71177613</v>
      </c>
      <c r="U20" s="4">
        <v>42944295.3</v>
      </c>
      <c r="V20" s="5">
        <f t="shared" si="13"/>
        <v>60.333991953340714</v>
      </c>
      <c r="W20" s="4">
        <v>274592</v>
      </c>
      <c r="X20" s="4">
        <v>160051.26</v>
      </c>
      <c r="Y20" s="5">
        <f t="shared" si="14"/>
        <v>58.28693479780912</v>
      </c>
      <c r="Z20" s="4">
        <v>323823</v>
      </c>
      <c r="AA20" s="4">
        <v>180000</v>
      </c>
      <c r="AB20" s="5">
        <f t="shared" si="3"/>
        <v>55.58592193883696</v>
      </c>
      <c r="AC20" s="5">
        <v>162614</v>
      </c>
      <c r="AD20" s="5">
        <v>0</v>
      </c>
      <c r="AE20" s="5">
        <f t="shared" si="15"/>
        <v>0</v>
      </c>
      <c r="AF20" s="4">
        <v>38367</v>
      </c>
      <c r="AG20" s="5">
        <v>0</v>
      </c>
      <c r="AH20" s="5">
        <f t="shared" si="4"/>
        <v>0</v>
      </c>
      <c r="AI20" s="27"/>
      <c r="AJ20" s="27"/>
      <c r="AK20" s="27">
        <v>0</v>
      </c>
      <c r="AL20" s="26">
        <v>35146114</v>
      </c>
      <c r="AM20" s="26">
        <v>17783148.24</v>
      </c>
      <c r="AN20" s="27">
        <f t="shared" si="5"/>
        <v>50.597765203857236</v>
      </c>
      <c r="AO20" s="26">
        <v>192152</v>
      </c>
      <c r="AP20" s="26">
        <v>23128.2</v>
      </c>
      <c r="AQ20" s="27">
        <f t="shared" si="6"/>
        <v>12.036408676464466</v>
      </c>
      <c r="AR20" s="26">
        <v>1156862</v>
      </c>
      <c r="AS20" s="26">
        <v>595000</v>
      </c>
      <c r="AT20" s="27">
        <f t="shared" si="16"/>
        <v>51.43223651567775</v>
      </c>
      <c r="AU20" s="4">
        <v>98523</v>
      </c>
      <c r="AV20" s="4">
        <v>9100</v>
      </c>
      <c r="AW20" s="5">
        <f t="shared" si="22"/>
        <v>9.236421952234505</v>
      </c>
      <c r="AX20" s="26">
        <v>55075590</v>
      </c>
      <c r="AY20" s="26">
        <v>32710768.06</v>
      </c>
      <c r="AZ20" s="27">
        <f t="shared" si="17"/>
        <v>59.39249685750075</v>
      </c>
      <c r="BA20" s="26">
        <v>2646049</v>
      </c>
      <c r="BB20" s="26">
        <v>813524</v>
      </c>
      <c r="BC20" s="27">
        <f t="shared" si="18"/>
        <v>30.744857710495914</v>
      </c>
      <c r="BD20" s="19"/>
      <c r="BE20" s="19"/>
      <c r="BF20" s="19" t="e">
        <f t="shared" si="19"/>
        <v>#DIV/0!</v>
      </c>
      <c r="BG20" s="27">
        <v>6978941</v>
      </c>
      <c r="BH20" s="27">
        <v>4567052</v>
      </c>
      <c r="BI20" s="27">
        <f t="shared" si="20"/>
        <v>65.44047298866691</v>
      </c>
      <c r="BJ20" s="5">
        <v>1679</v>
      </c>
      <c r="BK20" s="5">
        <v>0</v>
      </c>
      <c r="BL20" s="5">
        <f t="shared" si="21"/>
        <v>0</v>
      </c>
      <c r="BM20" s="5">
        <f t="shared" si="7"/>
        <v>215734281.5</v>
      </c>
      <c r="BN20" s="5">
        <f t="shared" si="8"/>
        <v>123011462</v>
      </c>
      <c r="BO20" s="5">
        <f t="shared" si="9"/>
        <v>57.01989556073405</v>
      </c>
    </row>
    <row r="21" spans="1:67" ht="12.75">
      <c r="A21" s="3" t="s">
        <v>16</v>
      </c>
      <c r="B21" s="4">
        <v>1532700</v>
      </c>
      <c r="C21" s="4">
        <v>588111.2</v>
      </c>
      <c r="D21" s="5">
        <f t="shared" si="0"/>
        <v>38.37092712207216</v>
      </c>
      <c r="E21" s="4">
        <v>43654913</v>
      </c>
      <c r="F21" s="4">
        <v>21827454</v>
      </c>
      <c r="G21" s="5">
        <f t="shared" si="10"/>
        <v>49.9999942732677</v>
      </c>
      <c r="H21" s="4">
        <v>1093570</v>
      </c>
      <c r="I21" s="4">
        <v>540000</v>
      </c>
      <c r="J21" s="5">
        <f t="shared" si="1"/>
        <v>49.37955503534296</v>
      </c>
      <c r="K21" s="4">
        <v>395710</v>
      </c>
      <c r="L21" s="4">
        <v>395710</v>
      </c>
      <c r="M21" s="5">
        <f t="shared" si="23"/>
        <v>100</v>
      </c>
      <c r="N21" s="5">
        <v>637735</v>
      </c>
      <c r="O21" s="5">
        <v>170810.88</v>
      </c>
      <c r="P21" s="5">
        <f t="shared" si="11"/>
        <v>26.78399021537159</v>
      </c>
      <c r="Q21" s="4">
        <v>24875721</v>
      </c>
      <c r="R21" s="4">
        <v>14637434</v>
      </c>
      <c r="S21" s="5">
        <f t="shared" si="12"/>
        <v>58.8422502407066</v>
      </c>
      <c r="T21" s="4">
        <v>136060723</v>
      </c>
      <c r="U21" s="4">
        <v>85697815.9</v>
      </c>
      <c r="V21" s="5">
        <f t="shared" si="13"/>
        <v>62.98497759709832</v>
      </c>
      <c r="W21" s="4">
        <v>653083</v>
      </c>
      <c r="X21" s="4">
        <v>271514</v>
      </c>
      <c r="Y21" s="5">
        <f t="shared" si="14"/>
        <v>41.57419501043512</v>
      </c>
      <c r="Z21" s="4">
        <v>462790</v>
      </c>
      <c r="AA21" s="4">
        <v>105000</v>
      </c>
      <c r="AB21" s="5">
        <f t="shared" si="3"/>
        <v>22.688476414788564</v>
      </c>
      <c r="AC21" s="5">
        <v>212805</v>
      </c>
      <c r="AD21" s="5">
        <v>0</v>
      </c>
      <c r="AE21" s="5">
        <f t="shared" si="15"/>
        <v>0</v>
      </c>
      <c r="AF21" s="4">
        <v>65880</v>
      </c>
      <c r="AG21" s="5">
        <v>65880</v>
      </c>
      <c r="AH21" s="5">
        <f t="shared" si="4"/>
        <v>100</v>
      </c>
      <c r="AI21" s="27"/>
      <c r="AJ21" s="27"/>
      <c r="AK21" s="27">
        <v>0</v>
      </c>
      <c r="AL21" s="26">
        <v>43387562</v>
      </c>
      <c r="AM21" s="26">
        <v>21650326.9</v>
      </c>
      <c r="AN21" s="27">
        <f t="shared" si="5"/>
        <v>49.89984664268529</v>
      </c>
      <c r="AO21" s="26">
        <v>225764</v>
      </c>
      <c r="AP21" s="26">
        <v>62958.6</v>
      </c>
      <c r="AQ21" s="27">
        <f t="shared" si="6"/>
        <v>27.886908453074895</v>
      </c>
      <c r="AR21" s="26">
        <v>1015719</v>
      </c>
      <c r="AS21" s="26">
        <v>516500</v>
      </c>
      <c r="AT21" s="27">
        <f t="shared" si="16"/>
        <v>50.85067818953865</v>
      </c>
      <c r="AU21" s="4">
        <v>98523</v>
      </c>
      <c r="AV21" s="4">
        <v>18999</v>
      </c>
      <c r="AW21" s="5">
        <f t="shared" si="22"/>
        <v>19.283822051703662</v>
      </c>
      <c r="AX21" s="26">
        <v>75272027</v>
      </c>
      <c r="AY21" s="26">
        <v>43805118.24</v>
      </c>
      <c r="AZ21" s="27">
        <f t="shared" si="17"/>
        <v>58.195746794489814</v>
      </c>
      <c r="BA21" s="26">
        <v>4455819</v>
      </c>
      <c r="BB21" s="26">
        <v>420000</v>
      </c>
      <c r="BC21" s="27">
        <f t="shared" si="18"/>
        <v>9.425876589690919</v>
      </c>
      <c r="BD21" s="19"/>
      <c r="BE21" s="19"/>
      <c r="BF21" s="19" t="e">
        <f t="shared" si="19"/>
        <v>#DIV/0!</v>
      </c>
      <c r="BG21" s="27">
        <v>7803050</v>
      </c>
      <c r="BH21" s="27">
        <v>3960000</v>
      </c>
      <c r="BI21" s="27">
        <f t="shared" si="20"/>
        <v>50.74938645785942</v>
      </c>
      <c r="BJ21" s="5">
        <v>1566</v>
      </c>
      <c r="BK21" s="5">
        <v>0</v>
      </c>
      <c r="BL21" s="5">
        <f t="shared" si="21"/>
        <v>0</v>
      </c>
      <c r="BM21" s="5">
        <f t="shared" si="7"/>
        <v>341905660</v>
      </c>
      <c r="BN21" s="5">
        <f t="shared" si="8"/>
        <v>194733632.72</v>
      </c>
      <c r="BO21" s="5">
        <f t="shared" si="9"/>
        <v>56.95536971221827</v>
      </c>
    </row>
    <row r="22" spans="1:67" ht="12.75">
      <c r="A22" s="3" t="s">
        <v>17</v>
      </c>
      <c r="B22" s="4">
        <v>837500</v>
      </c>
      <c r="C22" s="4">
        <v>381383</v>
      </c>
      <c r="D22" s="5">
        <f t="shared" si="0"/>
        <v>45.53826865671642</v>
      </c>
      <c r="E22" s="4">
        <v>17045780</v>
      </c>
      <c r="F22" s="4">
        <v>10522892</v>
      </c>
      <c r="G22" s="5">
        <f t="shared" si="10"/>
        <v>61.73312104227556</v>
      </c>
      <c r="H22" s="4">
        <v>637916</v>
      </c>
      <c r="I22" s="4">
        <v>318000</v>
      </c>
      <c r="J22" s="5">
        <f t="shared" si="1"/>
        <v>49.849823487731925</v>
      </c>
      <c r="K22" s="4">
        <v>397456</v>
      </c>
      <c r="L22" s="4">
        <v>312950</v>
      </c>
      <c r="M22" s="5">
        <f t="shared" si="23"/>
        <v>78.7382754317459</v>
      </c>
      <c r="N22" s="5">
        <v>45552.5</v>
      </c>
      <c r="O22" s="5">
        <v>45552.5</v>
      </c>
      <c r="P22" s="5">
        <f t="shared" si="11"/>
        <v>100</v>
      </c>
      <c r="Q22" s="4">
        <v>9853924</v>
      </c>
      <c r="R22" s="4">
        <v>5808159.73</v>
      </c>
      <c r="S22" s="5">
        <f t="shared" si="12"/>
        <v>58.94260733084607</v>
      </c>
      <c r="T22" s="4">
        <v>53061368</v>
      </c>
      <c r="U22" s="4">
        <v>32694180</v>
      </c>
      <c r="V22" s="5">
        <f t="shared" si="13"/>
        <v>61.615787968376544</v>
      </c>
      <c r="W22" s="4">
        <v>252328</v>
      </c>
      <c r="X22" s="4">
        <v>124992</v>
      </c>
      <c r="Y22" s="5">
        <f t="shared" si="14"/>
        <v>49.53552518943597</v>
      </c>
      <c r="Z22" s="4">
        <v>129318</v>
      </c>
      <c r="AA22" s="4">
        <v>18000</v>
      </c>
      <c r="AB22" s="5">
        <f t="shared" si="3"/>
        <v>13.9191759847817</v>
      </c>
      <c r="AC22" s="5">
        <v>112423</v>
      </c>
      <c r="AD22" s="5">
        <v>0</v>
      </c>
      <c r="AE22" s="5">
        <f t="shared" si="15"/>
        <v>0</v>
      </c>
      <c r="AF22" s="4">
        <v>45414</v>
      </c>
      <c r="AG22" s="5">
        <v>0</v>
      </c>
      <c r="AH22" s="5">
        <f t="shared" si="4"/>
        <v>0</v>
      </c>
      <c r="AI22" s="27">
        <v>12701241</v>
      </c>
      <c r="AJ22" s="27">
        <v>7854085.99</v>
      </c>
      <c r="AK22" s="27">
        <f>AJ22/AI22*100</f>
        <v>61.8371542591783</v>
      </c>
      <c r="AL22" s="26">
        <v>22226590</v>
      </c>
      <c r="AM22" s="26">
        <v>11653482.02</v>
      </c>
      <c r="AN22" s="27">
        <f t="shared" si="5"/>
        <v>52.43036390197506</v>
      </c>
      <c r="AO22" s="26">
        <v>358073</v>
      </c>
      <c r="AP22" s="26">
        <v>13854.57</v>
      </c>
      <c r="AQ22" s="27">
        <f t="shared" si="6"/>
        <v>3.869202648621929</v>
      </c>
      <c r="AR22" s="26">
        <v>330248</v>
      </c>
      <c r="AS22" s="26">
        <v>131300</v>
      </c>
      <c r="AT22" s="27">
        <f t="shared" si="16"/>
        <v>39.75800004844844</v>
      </c>
      <c r="AU22" s="4">
        <v>49261</v>
      </c>
      <c r="AV22" s="4">
        <v>0</v>
      </c>
      <c r="AW22" s="5">
        <f t="shared" si="22"/>
        <v>0</v>
      </c>
      <c r="AX22" s="26">
        <v>30469010</v>
      </c>
      <c r="AY22" s="26">
        <v>19040149.46</v>
      </c>
      <c r="AZ22" s="27">
        <f t="shared" si="17"/>
        <v>62.49021369581749</v>
      </c>
      <c r="BA22" s="26">
        <v>2159095</v>
      </c>
      <c r="BB22" s="26">
        <v>390416</v>
      </c>
      <c r="BC22" s="27">
        <f t="shared" si="18"/>
        <v>18.08239100178547</v>
      </c>
      <c r="BD22" s="19"/>
      <c r="BE22" s="19"/>
      <c r="BF22" s="19" t="e">
        <f t="shared" si="19"/>
        <v>#DIV/0!</v>
      </c>
      <c r="BG22" s="27">
        <v>6183249</v>
      </c>
      <c r="BH22" s="27">
        <v>3400000</v>
      </c>
      <c r="BI22" s="27">
        <f t="shared" si="20"/>
        <v>54.98727287223918</v>
      </c>
      <c r="BJ22" s="5">
        <v>2693</v>
      </c>
      <c r="BK22" s="5">
        <v>0</v>
      </c>
      <c r="BL22" s="5">
        <f t="shared" si="21"/>
        <v>0</v>
      </c>
      <c r="BM22" s="5">
        <f t="shared" si="7"/>
        <v>156898439.5</v>
      </c>
      <c r="BN22" s="5">
        <f t="shared" si="8"/>
        <v>92709397.27000001</v>
      </c>
      <c r="BO22" s="5">
        <f t="shared" si="9"/>
        <v>59.088794997224944</v>
      </c>
    </row>
    <row r="23" spans="1:67" ht="12.75">
      <c r="A23" s="3" t="s">
        <v>18</v>
      </c>
      <c r="B23" s="4">
        <v>916400</v>
      </c>
      <c r="C23" s="4">
        <v>421579.01</v>
      </c>
      <c r="D23" s="5">
        <f t="shared" si="0"/>
        <v>46.00382038411174</v>
      </c>
      <c r="E23" s="4">
        <v>35119048</v>
      </c>
      <c r="F23" s="4">
        <v>17559522</v>
      </c>
      <c r="G23" s="5">
        <f t="shared" si="10"/>
        <v>49.999994305084805</v>
      </c>
      <c r="H23" s="4">
        <v>972063</v>
      </c>
      <c r="I23" s="4">
        <v>515000</v>
      </c>
      <c r="J23" s="5">
        <f t="shared" si="1"/>
        <v>52.98010519894286</v>
      </c>
      <c r="K23" s="4">
        <v>968736</v>
      </c>
      <c r="L23" s="4">
        <v>742167.91</v>
      </c>
      <c r="M23" s="5">
        <f t="shared" si="23"/>
        <v>76.61198819905528</v>
      </c>
      <c r="N23" s="5">
        <v>364420</v>
      </c>
      <c r="O23" s="5">
        <v>50502.88</v>
      </c>
      <c r="P23" s="5">
        <f t="shared" si="11"/>
        <v>13.858427089621864</v>
      </c>
      <c r="Q23" s="4">
        <v>45775603</v>
      </c>
      <c r="R23" s="4">
        <v>24503803.58</v>
      </c>
      <c r="S23" s="5">
        <f t="shared" si="12"/>
        <v>53.53026934456767</v>
      </c>
      <c r="T23" s="4">
        <v>175613014</v>
      </c>
      <c r="U23" s="4">
        <v>113029124.21</v>
      </c>
      <c r="V23" s="5">
        <f t="shared" si="13"/>
        <v>64.36261279018876</v>
      </c>
      <c r="W23" s="4">
        <v>838618</v>
      </c>
      <c r="X23" s="4">
        <v>499572.52</v>
      </c>
      <c r="Y23" s="5">
        <f t="shared" si="14"/>
        <v>59.57092740675731</v>
      </c>
      <c r="Z23" s="4">
        <v>718958</v>
      </c>
      <c r="AA23" s="4">
        <v>120533</v>
      </c>
      <c r="AB23" s="5">
        <f t="shared" si="3"/>
        <v>16.764957062860418</v>
      </c>
      <c r="AC23" s="5">
        <v>363377</v>
      </c>
      <c r="AD23" s="5">
        <v>0</v>
      </c>
      <c r="AE23" s="5">
        <f t="shared" si="15"/>
        <v>0</v>
      </c>
      <c r="AF23" s="4">
        <v>103815</v>
      </c>
      <c r="AG23" s="5">
        <v>0</v>
      </c>
      <c r="AH23" s="5">
        <f t="shared" si="4"/>
        <v>0</v>
      </c>
      <c r="AI23" s="27">
        <v>14974299</v>
      </c>
      <c r="AJ23" s="27">
        <v>8085266</v>
      </c>
      <c r="AK23" s="27">
        <f>AJ23/AI23*100</f>
        <v>53.994287144927455</v>
      </c>
      <c r="AL23" s="26">
        <v>71654167</v>
      </c>
      <c r="AM23" s="26">
        <v>38855478.09</v>
      </c>
      <c r="AN23" s="27">
        <f t="shared" si="5"/>
        <v>54.226404013600494</v>
      </c>
      <c r="AO23" s="26">
        <v>1001117</v>
      </c>
      <c r="AP23" s="26">
        <v>470789.57</v>
      </c>
      <c r="AQ23" s="27">
        <f t="shared" si="6"/>
        <v>47.02642847938852</v>
      </c>
      <c r="AR23" s="26">
        <v>7008703</v>
      </c>
      <c r="AS23" s="26">
        <v>4680000</v>
      </c>
      <c r="AT23" s="27">
        <f t="shared" si="16"/>
        <v>66.77412354325757</v>
      </c>
      <c r="AU23" s="4">
        <v>49261</v>
      </c>
      <c r="AV23" s="4">
        <v>0</v>
      </c>
      <c r="AW23" s="5">
        <f t="shared" si="22"/>
        <v>0</v>
      </c>
      <c r="AX23" s="26">
        <v>101154654</v>
      </c>
      <c r="AY23" s="26">
        <v>58532739.01</v>
      </c>
      <c r="AZ23" s="27">
        <f t="shared" si="17"/>
        <v>57.864603056227146</v>
      </c>
      <c r="BA23" s="26">
        <v>6700472</v>
      </c>
      <c r="BB23" s="26">
        <v>120000</v>
      </c>
      <c r="BC23" s="27">
        <f t="shared" si="18"/>
        <v>1.790918609912854</v>
      </c>
      <c r="BD23" s="19"/>
      <c r="BE23" s="19"/>
      <c r="BF23" s="19" t="e">
        <f t="shared" si="19"/>
        <v>#DIV/0!</v>
      </c>
      <c r="BG23" s="27">
        <v>9326943</v>
      </c>
      <c r="BH23" s="27">
        <v>5208000</v>
      </c>
      <c r="BI23" s="27">
        <f t="shared" si="20"/>
        <v>55.83823124039677</v>
      </c>
      <c r="BJ23" s="5">
        <v>3701</v>
      </c>
      <c r="BK23" s="5">
        <v>0</v>
      </c>
      <c r="BL23" s="5">
        <f t="shared" si="21"/>
        <v>0</v>
      </c>
      <c r="BM23" s="5">
        <f t="shared" si="7"/>
        <v>473627369</v>
      </c>
      <c r="BN23" s="5">
        <f t="shared" si="8"/>
        <v>273394077.78</v>
      </c>
      <c r="BO23" s="5">
        <f t="shared" si="9"/>
        <v>57.723454275295474</v>
      </c>
    </row>
    <row r="24" spans="1:67" ht="12.75">
      <c r="A24" s="3" t="s">
        <v>19</v>
      </c>
      <c r="B24" s="4">
        <v>663600</v>
      </c>
      <c r="C24" s="4">
        <v>233276.19999999998</v>
      </c>
      <c r="D24" s="5">
        <f t="shared" si="0"/>
        <v>35.15313441832429</v>
      </c>
      <c r="E24" s="4">
        <v>25375576</v>
      </c>
      <c r="F24" s="4">
        <v>12687786</v>
      </c>
      <c r="G24" s="5">
        <f t="shared" si="10"/>
        <v>49.999992118405515</v>
      </c>
      <c r="H24" s="4">
        <v>668293</v>
      </c>
      <c r="I24" s="4">
        <v>430000</v>
      </c>
      <c r="J24" s="5">
        <f t="shared" si="1"/>
        <v>64.34303516571325</v>
      </c>
      <c r="K24" s="4">
        <v>668713</v>
      </c>
      <c r="L24" s="4">
        <v>306223.51</v>
      </c>
      <c r="M24" s="5">
        <f t="shared" si="23"/>
        <v>45.79296499395107</v>
      </c>
      <c r="N24" s="5">
        <v>182210</v>
      </c>
      <c r="O24" s="5">
        <v>182210</v>
      </c>
      <c r="P24" s="5">
        <f t="shared" si="11"/>
        <v>100</v>
      </c>
      <c r="Q24" s="4">
        <v>39791148</v>
      </c>
      <c r="R24" s="4">
        <v>22278130</v>
      </c>
      <c r="S24" s="5">
        <f t="shared" si="12"/>
        <v>55.98765333435467</v>
      </c>
      <c r="T24" s="4">
        <v>98741650</v>
      </c>
      <c r="U24" s="4">
        <v>54978826</v>
      </c>
      <c r="V24" s="5">
        <f t="shared" si="13"/>
        <v>55.679468593040525</v>
      </c>
      <c r="W24" s="4">
        <v>319120</v>
      </c>
      <c r="X24" s="4">
        <v>119784</v>
      </c>
      <c r="Y24" s="5">
        <f t="shared" si="14"/>
        <v>37.535723238906996</v>
      </c>
      <c r="Z24" s="4">
        <v>782935</v>
      </c>
      <c r="AA24" s="4">
        <v>153000</v>
      </c>
      <c r="AB24" s="5">
        <f t="shared" si="3"/>
        <v>19.54185213331886</v>
      </c>
      <c r="AC24" s="5">
        <v>262995</v>
      </c>
      <c r="AD24" s="5">
        <v>0</v>
      </c>
      <c r="AE24" s="5">
        <f t="shared" si="15"/>
        <v>0</v>
      </c>
      <c r="AF24" s="4">
        <v>40203</v>
      </c>
      <c r="AG24" s="5">
        <v>0</v>
      </c>
      <c r="AH24" s="5">
        <f t="shared" si="4"/>
        <v>0</v>
      </c>
      <c r="AI24" s="27"/>
      <c r="AJ24" s="27"/>
      <c r="AK24" s="27">
        <v>0</v>
      </c>
      <c r="AL24" s="26">
        <v>41775980</v>
      </c>
      <c r="AM24" s="26">
        <v>22572304.58</v>
      </c>
      <c r="AN24" s="27">
        <f t="shared" si="5"/>
        <v>54.03177754298043</v>
      </c>
      <c r="AO24" s="26">
        <v>986613</v>
      </c>
      <c r="AP24" s="26">
        <v>298501.33</v>
      </c>
      <c r="AQ24" s="27">
        <f t="shared" si="6"/>
        <v>30.255158811002897</v>
      </c>
      <c r="AR24" s="26">
        <v>4353227</v>
      </c>
      <c r="AS24" s="26">
        <v>2121000</v>
      </c>
      <c r="AT24" s="27">
        <f t="shared" si="16"/>
        <v>48.72247645252591</v>
      </c>
      <c r="AU24" s="4">
        <v>49261</v>
      </c>
      <c r="AV24" s="4">
        <v>0</v>
      </c>
      <c r="AW24" s="5">
        <v>0</v>
      </c>
      <c r="AX24" s="26">
        <v>67540866</v>
      </c>
      <c r="AY24" s="26">
        <v>40936683.4</v>
      </c>
      <c r="AZ24" s="27">
        <f t="shared" si="17"/>
        <v>60.61024358201151</v>
      </c>
      <c r="BA24" s="26">
        <v>4612786</v>
      </c>
      <c r="BB24" s="26">
        <v>65650</v>
      </c>
      <c r="BC24" s="27">
        <f t="shared" si="18"/>
        <v>1.4232179858332905</v>
      </c>
      <c r="BD24" s="19"/>
      <c r="BE24" s="19"/>
      <c r="BF24" s="19" t="e">
        <f t="shared" si="19"/>
        <v>#DIV/0!</v>
      </c>
      <c r="BG24" s="27">
        <v>6912505</v>
      </c>
      <c r="BH24" s="27">
        <v>3400000</v>
      </c>
      <c r="BI24" s="27">
        <f t="shared" si="20"/>
        <v>49.18622120345663</v>
      </c>
      <c r="BJ24" s="5">
        <v>2129</v>
      </c>
      <c r="BK24" s="5">
        <v>0</v>
      </c>
      <c r="BL24" s="5">
        <f t="shared" si="21"/>
        <v>0</v>
      </c>
      <c r="BM24" s="5">
        <f t="shared" si="7"/>
        <v>293729810</v>
      </c>
      <c r="BN24" s="5">
        <f t="shared" si="8"/>
        <v>160763375.02</v>
      </c>
      <c r="BO24" s="5">
        <f t="shared" si="9"/>
        <v>54.73171926948783</v>
      </c>
    </row>
    <row r="25" spans="1:67" ht="12.75">
      <c r="A25" s="3" t="s">
        <v>20</v>
      </c>
      <c r="B25" s="4">
        <v>805900</v>
      </c>
      <c r="C25" s="4">
        <v>233475.75</v>
      </c>
      <c r="D25" s="5">
        <f t="shared" si="0"/>
        <v>28.97080903337883</v>
      </c>
      <c r="E25" s="4">
        <v>23365179</v>
      </c>
      <c r="F25" s="4">
        <v>11682588</v>
      </c>
      <c r="G25" s="5">
        <f t="shared" si="10"/>
        <v>49.99999358019042</v>
      </c>
      <c r="H25" s="4">
        <v>698670</v>
      </c>
      <c r="I25" s="4">
        <v>540000</v>
      </c>
      <c r="J25" s="5">
        <f t="shared" si="1"/>
        <v>77.28970758727296</v>
      </c>
      <c r="K25" s="4">
        <v>318664</v>
      </c>
      <c r="L25" s="4">
        <v>311664</v>
      </c>
      <c r="M25" s="5">
        <f t="shared" si="23"/>
        <v>97.80332889814977</v>
      </c>
      <c r="N25" s="5">
        <v>113881.25</v>
      </c>
      <c r="O25" s="5">
        <v>113881.25</v>
      </c>
      <c r="P25" s="5">
        <f t="shared" si="11"/>
        <v>100</v>
      </c>
      <c r="Q25" s="4"/>
      <c r="R25" s="8"/>
      <c r="S25" s="5">
        <v>0</v>
      </c>
      <c r="T25" s="4">
        <v>53765972</v>
      </c>
      <c r="U25" s="4">
        <v>33190289.78</v>
      </c>
      <c r="V25" s="5">
        <v>0</v>
      </c>
      <c r="W25" s="4">
        <v>497234</v>
      </c>
      <c r="X25" s="4">
        <v>294309</v>
      </c>
      <c r="Y25" s="5">
        <f t="shared" si="14"/>
        <v>59.18923484717457</v>
      </c>
      <c r="Z25" s="4">
        <v>211347</v>
      </c>
      <c r="AA25" s="4">
        <v>62734</v>
      </c>
      <c r="AB25" s="5">
        <f t="shared" si="3"/>
        <v>29.682938485050652</v>
      </c>
      <c r="AC25" s="5">
        <v>112423</v>
      </c>
      <c r="AD25" s="5">
        <v>0</v>
      </c>
      <c r="AE25" s="5">
        <f t="shared" si="15"/>
        <v>0</v>
      </c>
      <c r="AF25" s="4">
        <v>7803</v>
      </c>
      <c r="AG25" s="5">
        <v>0</v>
      </c>
      <c r="AH25" s="5">
        <f t="shared" si="4"/>
        <v>0</v>
      </c>
      <c r="AI25" s="27"/>
      <c r="AJ25" s="27"/>
      <c r="AK25" s="27">
        <v>0</v>
      </c>
      <c r="AL25" s="26">
        <v>28748475</v>
      </c>
      <c r="AM25" s="26">
        <v>17219310.02</v>
      </c>
      <c r="AN25" s="27">
        <f t="shared" si="5"/>
        <v>59.896429358426836</v>
      </c>
      <c r="AO25" s="26">
        <v>22179426</v>
      </c>
      <c r="AP25" s="26">
        <v>11948538.18</v>
      </c>
      <c r="AQ25" s="27">
        <f t="shared" si="6"/>
        <v>53.87217045202162</v>
      </c>
      <c r="AR25" s="26">
        <v>831239</v>
      </c>
      <c r="AS25" s="26">
        <v>433400</v>
      </c>
      <c r="AT25" s="27">
        <f t="shared" si="16"/>
        <v>52.13903582483498</v>
      </c>
      <c r="AU25" s="4">
        <v>49261</v>
      </c>
      <c r="AV25" s="4">
        <v>0</v>
      </c>
      <c r="AW25" s="5">
        <f t="shared" si="22"/>
        <v>0</v>
      </c>
      <c r="AX25" s="26">
        <v>47970114</v>
      </c>
      <c r="AY25" s="26">
        <v>29101576.11</v>
      </c>
      <c r="AZ25" s="27">
        <f t="shared" si="17"/>
        <v>60.66605576547097</v>
      </c>
      <c r="BA25" s="26">
        <v>2159095</v>
      </c>
      <c r="BB25" s="26">
        <v>463000</v>
      </c>
      <c r="BC25" s="27">
        <f t="shared" si="18"/>
        <v>21.44416989525704</v>
      </c>
      <c r="BD25" s="19"/>
      <c r="BE25" s="19"/>
      <c r="BF25" s="19" t="e">
        <f t="shared" si="19"/>
        <v>#DIV/0!</v>
      </c>
      <c r="BG25" s="27">
        <v>7803050</v>
      </c>
      <c r="BH25" s="27">
        <v>4180000</v>
      </c>
      <c r="BI25" s="27">
        <f t="shared" si="20"/>
        <v>53.568796816629394</v>
      </c>
      <c r="BJ25" s="5">
        <v>1791</v>
      </c>
      <c r="BK25" s="5">
        <v>0</v>
      </c>
      <c r="BL25" s="5">
        <f t="shared" si="21"/>
        <v>0</v>
      </c>
      <c r="BM25" s="5">
        <f t="shared" si="7"/>
        <v>189639524.25</v>
      </c>
      <c r="BN25" s="5">
        <f t="shared" si="8"/>
        <v>109774766.08999999</v>
      </c>
      <c r="BO25" s="5">
        <f t="shared" si="9"/>
        <v>57.88601639038335</v>
      </c>
    </row>
    <row r="26" spans="1:67" ht="12.75">
      <c r="A26" s="3" t="s">
        <v>21</v>
      </c>
      <c r="B26" s="4">
        <v>1817100</v>
      </c>
      <c r="C26" s="4">
        <v>677257.21</v>
      </c>
      <c r="D26" s="5">
        <f t="shared" si="0"/>
        <v>37.27132298717737</v>
      </c>
      <c r="E26" s="4">
        <v>48758016</v>
      </c>
      <c r="F26" s="4">
        <v>24379008</v>
      </c>
      <c r="G26" s="5">
        <f t="shared" si="10"/>
        <v>50</v>
      </c>
      <c r="H26" s="4">
        <v>546785</v>
      </c>
      <c r="I26" s="4">
        <v>270000</v>
      </c>
      <c r="J26" s="5">
        <f t="shared" si="1"/>
        <v>49.37955503534296</v>
      </c>
      <c r="K26" s="4">
        <v>519654</v>
      </c>
      <c r="L26" s="4">
        <v>229646.1</v>
      </c>
      <c r="M26" s="5">
        <f t="shared" si="23"/>
        <v>44.192116292764034</v>
      </c>
      <c r="N26" s="5">
        <v>455525</v>
      </c>
      <c r="O26" s="5">
        <v>139977.92</v>
      </c>
      <c r="P26" s="5">
        <f t="shared" si="11"/>
        <v>30.728921574008016</v>
      </c>
      <c r="Q26" s="4">
        <v>30750647</v>
      </c>
      <c r="R26" s="4">
        <v>18460094.18</v>
      </c>
      <c r="S26" s="5">
        <f t="shared" si="12"/>
        <v>60.031563498485085</v>
      </c>
      <c r="T26" s="4">
        <v>170426491</v>
      </c>
      <c r="U26" s="4">
        <v>109794716.25</v>
      </c>
      <c r="V26" s="5">
        <f>U26/T26*100</f>
        <v>64.42350341532291</v>
      </c>
      <c r="W26" s="4">
        <v>378491</v>
      </c>
      <c r="X26" s="4">
        <v>180620</v>
      </c>
      <c r="Y26" s="5">
        <f t="shared" si="14"/>
        <v>47.72108187513045</v>
      </c>
      <c r="Z26" s="4">
        <v>441553</v>
      </c>
      <c r="AA26" s="4">
        <v>218771.54</v>
      </c>
      <c r="AB26" s="5">
        <f t="shared" si="3"/>
        <v>49.54592993366595</v>
      </c>
      <c r="AC26" s="5">
        <v>262995</v>
      </c>
      <c r="AD26" s="5">
        <v>0</v>
      </c>
      <c r="AE26" s="5">
        <f t="shared" si="15"/>
        <v>0</v>
      </c>
      <c r="AF26" s="4">
        <v>57294</v>
      </c>
      <c r="AG26" s="5">
        <v>11490</v>
      </c>
      <c r="AH26" s="5">
        <f t="shared" si="4"/>
        <v>20.054455963975286</v>
      </c>
      <c r="AI26" s="27"/>
      <c r="AJ26" s="27"/>
      <c r="AK26" s="27">
        <v>0</v>
      </c>
      <c r="AL26" s="26">
        <v>49804363</v>
      </c>
      <c r="AM26" s="26">
        <v>24352807.83</v>
      </c>
      <c r="AN26" s="27">
        <f t="shared" si="5"/>
        <v>48.89693665994684</v>
      </c>
      <c r="AO26" s="26">
        <v>350800</v>
      </c>
      <c r="AP26" s="26">
        <v>162723.19</v>
      </c>
      <c r="AQ26" s="27">
        <f t="shared" si="6"/>
        <v>46.38631413911061</v>
      </c>
      <c r="AR26" s="26">
        <v>1582850</v>
      </c>
      <c r="AS26" s="26">
        <v>891830</v>
      </c>
      <c r="AT26" s="27">
        <f t="shared" si="16"/>
        <v>56.343304798306846</v>
      </c>
      <c r="AU26" s="4">
        <v>49261</v>
      </c>
      <c r="AV26" s="4">
        <v>0</v>
      </c>
      <c r="AW26" s="5">
        <f t="shared" si="22"/>
        <v>0</v>
      </c>
      <c r="AX26" s="26">
        <v>90115127</v>
      </c>
      <c r="AY26" s="26">
        <v>56767756.43</v>
      </c>
      <c r="AZ26" s="27">
        <f t="shared" si="17"/>
        <v>62.994702798343724</v>
      </c>
      <c r="BA26" s="26">
        <v>5351099</v>
      </c>
      <c r="BB26" s="26">
        <v>476762</v>
      </c>
      <c r="BC26" s="27">
        <f t="shared" si="18"/>
        <v>8.909609035452345</v>
      </c>
      <c r="BD26" s="19"/>
      <c r="BE26" s="19"/>
      <c r="BF26" s="19" t="e">
        <f t="shared" si="19"/>
        <v>#DIV/0!</v>
      </c>
      <c r="BG26" s="27">
        <v>7969794</v>
      </c>
      <c r="BH26" s="27">
        <v>3950000</v>
      </c>
      <c r="BI26" s="27">
        <f t="shared" si="20"/>
        <v>49.56213422831255</v>
      </c>
      <c r="BJ26" s="5">
        <v>2016</v>
      </c>
      <c r="BK26" s="5">
        <v>0</v>
      </c>
      <c r="BL26" s="5">
        <f t="shared" si="21"/>
        <v>0</v>
      </c>
      <c r="BM26" s="5">
        <f t="shared" si="7"/>
        <v>409639861</v>
      </c>
      <c r="BN26" s="5">
        <f t="shared" si="8"/>
        <v>240963460.64999998</v>
      </c>
      <c r="BO26" s="5">
        <f t="shared" si="9"/>
        <v>58.82324538968633</v>
      </c>
    </row>
    <row r="27" spans="1:67" ht="12.75">
      <c r="A27" s="3" t="s">
        <v>22</v>
      </c>
      <c r="B27" s="4">
        <v>758400</v>
      </c>
      <c r="C27" s="4">
        <v>54210</v>
      </c>
      <c r="D27" s="5">
        <f t="shared" si="0"/>
        <v>7.147943037974684</v>
      </c>
      <c r="E27" s="4">
        <v>31924085</v>
      </c>
      <c r="F27" s="4">
        <v>15962040</v>
      </c>
      <c r="G27" s="5">
        <f t="shared" si="10"/>
        <v>49.99999216892199</v>
      </c>
      <c r="H27" s="4">
        <v>546785</v>
      </c>
      <c r="I27" s="4">
        <v>270000</v>
      </c>
      <c r="J27" s="5">
        <f t="shared" si="1"/>
        <v>49.37955503534296</v>
      </c>
      <c r="K27" s="4">
        <v>512929</v>
      </c>
      <c r="L27" s="4">
        <v>235934.95</v>
      </c>
      <c r="M27" s="5">
        <f t="shared" si="23"/>
        <v>45.99758446100727</v>
      </c>
      <c r="N27" s="5">
        <v>227762.5</v>
      </c>
      <c r="O27" s="5">
        <v>110912.72</v>
      </c>
      <c r="P27" s="5">
        <f t="shared" si="11"/>
        <v>48.69665550738159</v>
      </c>
      <c r="Q27" s="4">
        <v>12232328</v>
      </c>
      <c r="R27" s="4">
        <v>7650681.21</v>
      </c>
      <c r="S27" s="5">
        <f t="shared" si="12"/>
        <v>62.544768338455285</v>
      </c>
      <c r="T27" s="4">
        <v>108635265</v>
      </c>
      <c r="U27" s="4">
        <v>66429156.16</v>
      </c>
      <c r="V27" s="5">
        <f>U27/T27*100</f>
        <v>61.148795614389115</v>
      </c>
      <c r="W27" s="4">
        <v>200378</v>
      </c>
      <c r="X27" s="4">
        <v>95697</v>
      </c>
      <c r="Y27" s="5">
        <f t="shared" si="14"/>
        <v>47.758236932198145</v>
      </c>
      <c r="Z27" s="4">
        <v>439066</v>
      </c>
      <c r="AA27" s="4">
        <v>62898.87</v>
      </c>
      <c r="AB27" s="5">
        <f t="shared" si="3"/>
        <v>14.325607084128583</v>
      </c>
      <c r="AC27" s="5">
        <v>162614</v>
      </c>
      <c r="AD27" s="5">
        <v>0</v>
      </c>
      <c r="AE27" s="5">
        <f t="shared" si="15"/>
        <v>0</v>
      </c>
      <c r="AF27" s="4">
        <v>62505</v>
      </c>
      <c r="AG27" s="5">
        <v>0</v>
      </c>
      <c r="AH27" s="5">
        <f t="shared" si="4"/>
        <v>0</v>
      </c>
      <c r="AI27" s="27"/>
      <c r="AJ27" s="27"/>
      <c r="AK27" s="27">
        <v>0</v>
      </c>
      <c r="AL27" s="26">
        <v>42291240</v>
      </c>
      <c r="AM27" s="26">
        <v>21426796.44</v>
      </c>
      <c r="AN27" s="27">
        <f t="shared" si="5"/>
        <v>50.66485740309341</v>
      </c>
      <c r="AO27" s="26">
        <v>44802294</v>
      </c>
      <c r="AP27" s="26">
        <v>18636394.97</v>
      </c>
      <c r="AQ27" s="27">
        <f t="shared" si="6"/>
        <v>41.596965927682184</v>
      </c>
      <c r="AR27" s="26">
        <v>367954</v>
      </c>
      <c r="AS27" s="26">
        <v>171700</v>
      </c>
      <c r="AT27" s="27">
        <f t="shared" si="16"/>
        <v>46.663441625855405</v>
      </c>
      <c r="AU27" s="4">
        <v>49261</v>
      </c>
      <c r="AV27" s="4">
        <v>0</v>
      </c>
      <c r="AW27" s="5">
        <v>0</v>
      </c>
      <c r="AX27" s="26">
        <v>69983628</v>
      </c>
      <c r="AY27" s="26">
        <v>40400741.77</v>
      </c>
      <c r="AZ27" s="27">
        <f t="shared" si="17"/>
        <v>57.728847338408926</v>
      </c>
      <c r="BA27" s="26">
        <v>3139309</v>
      </c>
      <c r="BB27" s="26">
        <v>324441</v>
      </c>
      <c r="BC27" s="27">
        <f t="shared" si="18"/>
        <v>10.334790235685624</v>
      </c>
      <c r="BD27" s="19"/>
      <c r="BE27" s="19"/>
      <c r="BF27" s="19" t="e">
        <f t="shared" si="19"/>
        <v>#DIV/0!</v>
      </c>
      <c r="BG27" s="27">
        <v>7263116</v>
      </c>
      <c r="BH27" s="27">
        <v>3350000</v>
      </c>
      <c r="BI27" s="27">
        <f t="shared" si="20"/>
        <v>46.123454451230025</v>
      </c>
      <c r="BJ27" s="5">
        <v>1679</v>
      </c>
      <c r="BK27" s="5">
        <v>0</v>
      </c>
      <c r="BL27" s="5">
        <f t="shared" si="21"/>
        <v>0</v>
      </c>
      <c r="BM27" s="5">
        <f t="shared" si="7"/>
        <v>323600598.5</v>
      </c>
      <c r="BN27" s="5">
        <f t="shared" si="8"/>
        <v>175181605.09</v>
      </c>
      <c r="BO27" s="5">
        <f t="shared" si="9"/>
        <v>54.13513012708473</v>
      </c>
    </row>
    <row r="28" spans="1:67" ht="12.75">
      <c r="A28" s="3" t="s">
        <v>23</v>
      </c>
      <c r="B28" s="4">
        <v>632000</v>
      </c>
      <c r="C28" s="4">
        <v>102352.75</v>
      </c>
      <c r="D28" s="5">
        <f t="shared" si="0"/>
        <v>16.195055379746837</v>
      </c>
      <c r="E28" s="4">
        <v>24485174</v>
      </c>
      <c r="F28" s="4">
        <v>12242586</v>
      </c>
      <c r="G28" s="5">
        <f t="shared" si="10"/>
        <v>49.99999591589588</v>
      </c>
      <c r="H28" s="4">
        <v>698670</v>
      </c>
      <c r="I28" s="4">
        <v>348000</v>
      </c>
      <c r="J28" s="5">
        <f t="shared" si="1"/>
        <v>49.80892266735369</v>
      </c>
      <c r="K28" s="4">
        <v>596106</v>
      </c>
      <c r="L28" s="4">
        <v>532111.96</v>
      </c>
      <c r="M28" s="5">
        <f t="shared" si="23"/>
        <v>89.26465427289777</v>
      </c>
      <c r="N28" s="5">
        <v>218652</v>
      </c>
      <c r="O28" s="5">
        <v>50084</v>
      </c>
      <c r="P28" s="5">
        <f t="shared" si="11"/>
        <v>22.905804657629474</v>
      </c>
      <c r="Q28" s="4">
        <v>22125178</v>
      </c>
      <c r="R28" s="4">
        <v>13854768</v>
      </c>
      <c r="S28" s="5">
        <f t="shared" si="12"/>
        <v>62.61991654937194</v>
      </c>
      <c r="T28" s="4">
        <v>100340248</v>
      </c>
      <c r="U28" s="4">
        <v>69353884.34</v>
      </c>
      <c r="V28" s="5">
        <f>U28/T28*100</f>
        <v>69.11870931393354</v>
      </c>
      <c r="W28" s="4">
        <v>192956</v>
      </c>
      <c r="X28" s="4">
        <v>101556</v>
      </c>
      <c r="Y28" s="5">
        <f t="shared" si="14"/>
        <v>52.63168805323494</v>
      </c>
      <c r="Z28" s="4">
        <v>341589</v>
      </c>
      <c r="AA28" s="4">
        <v>60000</v>
      </c>
      <c r="AB28" s="5">
        <f t="shared" si="3"/>
        <v>17.56496842696925</v>
      </c>
      <c r="AC28" s="5">
        <v>162614</v>
      </c>
      <c r="AD28" s="5">
        <v>0</v>
      </c>
      <c r="AE28" s="5">
        <f t="shared" si="15"/>
        <v>0</v>
      </c>
      <c r="AF28" s="4">
        <v>53973</v>
      </c>
      <c r="AG28" s="5">
        <v>0</v>
      </c>
      <c r="AH28" s="5">
        <f t="shared" si="4"/>
        <v>0</v>
      </c>
      <c r="AI28" s="27"/>
      <c r="AJ28" s="27"/>
      <c r="AK28" s="27">
        <v>0</v>
      </c>
      <c r="AL28" s="26">
        <v>31868698</v>
      </c>
      <c r="AM28" s="26">
        <v>16412773.03</v>
      </c>
      <c r="AN28" s="27">
        <f t="shared" si="5"/>
        <v>51.50123494219939</v>
      </c>
      <c r="AO28" s="26">
        <v>599787</v>
      </c>
      <c r="AP28" s="26">
        <v>75297.33</v>
      </c>
      <c r="AQ28" s="27">
        <f t="shared" si="6"/>
        <v>12.554011674144322</v>
      </c>
      <c r="AR28" s="26">
        <v>805616</v>
      </c>
      <c r="AS28" s="26">
        <v>645600</v>
      </c>
      <c r="AT28" s="27">
        <f t="shared" si="16"/>
        <v>80.13743520486187</v>
      </c>
      <c r="AU28" s="4">
        <v>49261</v>
      </c>
      <c r="AV28" s="4">
        <v>0</v>
      </c>
      <c r="AW28" s="5">
        <f t="shared" si="22"/>
        <v>0</v>
      </c>
      <c r="AX28" s="26">
        <v>49664147</v>
      </c>
      <c r="AY28" s="26">
        <v>26776850.17</v>
      </c>
      <c r="AZ28" s="27">
        <f t="shared" si="17"/>
        <v>53.9158563822711</v>
      </c>
      <c r="BA28" s="26">
        <v>3139309</v>
      </c>
      <c r="BB28" s="26">
        <v>630000</v>
      </c>
      <c r="BC28" s="27">
        <f t="shared" si="18"/>
        <v>20.068110530056135</v>
      </c>
      <c r="BD28" s="19"/>
      <c r="BE28" s="19"/>
      <c r="BF28" s="19" t="e">
        <f t="shared" si="19"/>
        <v>#DIV/0!</v>
      </c>
      <c r="BG28" s="27">
        <v>7263117</v>
      </c>
      <c r="BH28" s="27">
        <v>4383461.95</v>
      </c>
      <c r="BI28" s="27">
        <f t="shared" si="20"/>
        <v>60.352352165055315</v>
      </c>
      <c r="BJ28" s="5">
        <v>1791</v>
      </c>
      <c r="BK28" s="5">
        <v>0</v>
      </c>
      <c r="BL28" s="5">
        <f t="shared" si="21"/>
        <v>0</v>
      </c>
      <c r="BM28" s="5">
        <f t="shared" si="7"/>
        <v>243238886</v>
      </c>
      <c r="BN28" s="5">
        <f t="shared" si="8"/>
        <v>145569325.53</v>
      </c>
      <c r="BO28" s="5">
        <f t="shared" si="9"/>
        <v>59.84623919466561</v>
      </c>
    </row>
    <row r="29" spans="1:67" ht="12.75">
      <c r="A29" s="3" t="s">
        <v>25</v>
      </c>
      <c r="B29" s="5"/>
      <c r="C29" s="5"/>
      <c r="D29" s="5"/>
      <c r="E29" s="5"/>
      <c r="F29" s="5"/>
      <c r="G29" s="5"/>
      <c r="H29" s="4">
        <v>425278</v>
      </c>
      <c r="I29" s="4">
        <v>210000</v>
      </c>
      <c r="J29" s="5">
        <f t="shared" si="1"/>
        <v>49.379464726602365</v>
      </c>
      <c r="K29" s="4">
        <v>4628220</v>
      </c>
      <c r="L29" s="4">
        <v>2673571.71</v>
      </c>
      <c r="M29" s="5">
        <f>L29/K29*100</f>
        <v>57.766737752310824</v>
      </c>
      <c r="N29" s="5">
        <v>730206.79</v>
      </c>
      <c r="O29" s="5">
        <v>46919.29</v>
      </c>
      <c r="P29" s="5">
        <f t="shared" si="11"/>
        <v>6.425479828803016</v>
      </c>
      <c r="Q29" s="4">
        <v>376609758</v>
      </c>
      <c r="R29" s="4">
        <v>235365251.04</v>
      </c>
      <c r="S29" s="5">
        <f t="shared" si="12"/>
        <v>62.49579200759848</v>
      </c>
      <c r="T29" s="4">
        <v>720853768</v>
      </c>
      <c r="U29" s="4">
        <v>444651023.97</v>
      </c>
      <c r="V29" s="5">
        <f>U29/T29*100</f>
        <v>61.683942528826464</v>
      </c>
      <c r="W29" s="4">
        <v>2174472</v>
      </c>
      <c r="X29" s="4">
        <v>1334420</v>
      </c>
      <c r="Y29" s="5">
        <f t="shared" si="14"/>
        <v>61.367541177812356</v>
      </c>
      <c r="Z29" s="4">
        <v>11751281</v>
      </c>
      <c r="AA29" s="4">
        <v>1940850</v>
      </c>
      <c r="AB29" s="5">
        <f t="shared" si="3"/>
        <v>16.516071737200395</v>
      </c>
      <c r="AC29" s="5">
        <v>1756673</v>
      </c>
      <c r="AD29" s="5">
        <v>0</v>
      </c>
      <c r="AE29" s="5">
        <f t="shared" si="15"/>
        <v>0</v>
      </c>
      <c r="AF29" s="4">
        <v>28755</v>
      </c>
      <c r="AG29" s="5">
        <v>28755</v>
      </c>
      <c r="AH29" s="5">
        <f t="shared" si="4"/>
        <v>100</v>
      </c>
      <c r="AI29" s="27">
        <v>62742919</v>
      </c>
      <c r="AJ29" s="27">
        <v>40188757.72</v>
      </c>
      <c r="AK29" s="27">
        <f>AJ29/AI29*100</f>
        <v>64.05305707883944</v>
      </c>
      <c r="AL29" s="26">
        <v>418961924</v>
      </c>
      <c r="AM29" s="26">
        <v>215334721.83</v>
      </c>
      <c r="AN29" s="27">
        <f t="shared" si="5"/>
        <v>51.397205687359794</v>
      </c>
      <c r="AO29" s="26">
        <v>17956483</v>
      </c>
      <c r="AP29" s="26">
        <v>7519773.81</v>
      </c>
      <c r="AQ29" s="27">
        <f t="shared" si="6"/>
        <v>41.87776531740653</v>
      </c>
      <c r="AR29" s="26">
        <v>28179832</v>
      </c>
      <c r="AS29" s="26">
        <v>21311000</v>
      </c>
      <c r="AT29" s="27">
        <f t="shared" si="16"/>
        <v>75.62500727470625</v>
      </c>
      <c r="AU29" s="4">
        <v>49261</v>
      </c>
      <c r="AV29" s="4">
        <v>0</v>
      </c>
      <c r="AW29" s="5">
        <v>0</v>
      </c>
      <c r="AX29" s="26">
        <v>408166754</v>
      </c>
      <c r="AY29" s="26">
        <v>238990363.43</v>
      </c>
      <c r="AZ29" s="27">
        <f t="shared" si="17"/>
        <v>58.55213857765593</v>
      </c>
      <c r="BA29" s="26">
        <v>32993252</v>
      </c>
      <c r="BB29" s="26">
        <v>400383.62</v>
      </c>
      <c r="BC29" s="27">
        <f t="shared" si="18"/>
        <v>1.2135318458453261</v>
      </c>
      <c r="BD29" s="19"/>
      <c r="BE29" s="19"/>
      <c r="BF29" s="19" t="e">
        <f t="shared" si="19"/>
        <v>#DIV/0!</v>
      </c>
      <c r="BG29" s="27">
        <v>28746448</v>
      </c>
      <c r="BH29" s="27">
        <v>15500000</v>
      </c>
      <c r="BI29" s="27">
        <f t="shared" si="20"/>
        <v>53.91970514061424</v>
      </c>
      <c r="BJ29" s="5">
        <v>10994</v>
      </c>
      <c r="BK29" s="5">
        <v>0</v>
      </c>
      <c r="BL29" s="5">
        <f t="shared" si="21"/>
        <v>0</v>
      </c>
      <c r="BM29" s="5">
        <f t="shared" si="7"/>
        <v>2116766278.79</v>
      </c>
      <c r="BN29" s="5">
        <f t="shared" si="8"/>
        <v>1225495791.4199998</v>
      </c>
      <c r="BO29" s="5">
        <f>BN29/BM29*100</f>
        <v>57.894714390505406</v>
      </c>
    </row>
    <row r="30" spans="1:67" ht="12.75">
      <c r="A30" s="3" t="s">
        <v>24</v>
      </c>
      <c r="B30" s="5"/>
      <c r="C30" s="5"/>
      <c r="D30" s="5"/>
      <c r="E30" s="5"/>
      <c r="F30" s="5"/>
      <c r="G30" s="5"/>
      <c r="H30" s="5"/>
      <c r="I30" s="5"/>
      <c r="J30" s="5"/>
      <c r="K30" s="4">
        <v>16745565</v>
      </c>
      <c r="L30" s="4">
        <v>12738977</v>
      </c>
      <c r="M30" s="5">
        <f>L30/K30*100</f>
        <v>76.07373653859992</v>
      </c>
      <c r="N30" s="5">
        <v>1822100</v>
      </c>
      <c r="O30" s="5">
        <v>1822100</v>
      </c>
      <c r="P30" s="5">
        <f t="shared" si="11"/>
        <v>100</v>
      </c>
      <c r="Q30" s="4">
        <v>1151553803</v>
      </c>
      <c r="R30" s="4">
        <v>674440476.75</v>
      </c>
      <c r="S30" s="5">
        <f t="shared" si="12"/>
        <v>58.56786500057262</v>
      </c>
      <c r="T30" s="4">
        <v>1745910822</v>
      </c>
      <c r="U30" s="4">
        <v>1026937900</v>
      </c>
      <c r="V30" s="5">
        <f>U30/T30*100</f>
        <v>58.819607912367935</v>
      </c>
      <c r="W30" s="4">
        <v>5521522</v>
      </c>
      <c r="X30" s="4">
        <v>3095505</v>
      </c>
      <c r="Y30" s="5">
        <f t="shared" si="14"/>
        <v>56.06253130930203</v>
      </c>
      <c r="Z30" s="4">
        <v>17245715</v>
      </c>
      <c r="AA30" s="4">
        <v>2801600</v>
      </c>
      <c r="AB30" s="5">
        <f t="shared" si="3"/>
        <v>16.2451948208584</v>
      </c>
      <c r="AC30" s="5">
        <v>5571168</v>
      </c>
      <c r="AD30" s="5">
        <v>0</v>
      </c>
      <c r="AE30" s="5">
        <f t="shared" si="15"/>
        <v>0</v>
      </c>
      <c r="AF30" s="4">
        <v>750573</v>
      </c>
      <c r="AG30" s="5">
        <v>596300</v>
      </c>
      <c r="AH30" s="5">
        <f t="shared" si="4"/>
        <v>79.4459699456282</v>
      </c>
      <c r="AI30" s="27">
        <v>23346144</v>
      </c>
      <c r="AJ30" s="27">
        <v>14266640</v>
      </c>
      <c r="AK30" s="27">
        <f>AJ30/AI30*100</f>
        <v>61.10919216466753</v>
      </c>
      <c r="AL30" s="26">
        <v>1238612029</v>
      </c>
      <c r="AM30" s="26">
        <v>583730111.64</v>
      </c>
      <c r="AN30" s="27">
        <f t="shared" si="5"/>
        <v>47.12776058789592</v>
      </c>
      <c r="AO30" s="26">
        <v>22328436</v>
      </c>
      <c r="AP30" s="26">
        <v>4418001.87</v>
      </c>
      <c r="AQ30" s="27">
        <f t="shared" si="6"/>
        <v>19.786436766103996</v>
      </c>
      <c r="AR30" s="26">
        <v>69535537</v>
      </c>
      <c r="AS30" s="26">
        <v>36360000</v>
      </c>
      <c r="AT30" s="27">
        <f t="shared" si="16"/>
        <v>52.289809741456374</v>
      </c>
      <c r="AU30" s="4">
        <v>98525</v>
      </c>
      <c r="AV30" s="4">
        <v>35000</v>
      </c>
      <c r="AW30" s="5">
        <v>0</v>
      </c>
      <c r="AX30" s="26">
        <v>1312450260.46</v>
      </c>
      <c r="AY30" s="26">
        <v>826394370.19</v>
      </c>
      <c r="AZ30" s="27">
        <f t="shared" si="17"/>
        <v>62.96576678649578</v>
      </c>
      <c r="BA30" s="26">
        <v>91550182</v>
      </c>
      <c r="BB30" s="26">
        <v>1591141.94</v>
      </c>
      <c r="BC30" s="27">
        <f t="shared" si="18"/>
        <v>1.737999756242975</v>
      </c>
      <c r="BD30" s="20"/>
      <c r="BE30" s="20"/>
      <c r="BF30" s="19" t="e">
        <f t="shared" si="19"/>
        <v>#DIV/0!</v>
      </c>
      <c r="BG30" s="27">
        <v>95456877</v>
      </c>
      <c r="BH30" s="27">
        <v>52807282</v>
      </c>
      <c r="BI30" s="27">
        <f t="shared" si="20"/>
        <v>55.320563231918854</v>
      </c>
      <c r="BJ30" s="5">
        <v>11878</v>
      </c>
      <c r="BK30" s="5">
        <v>0</v>
      </c>
      <c r="BL30" s="5">
        <f t="shared" si="21"/>
        <v>0</v>
      </c>
      <c r="BM30" s="5">
        <f t="shared" si="7"/>
        <v>5798511136.46</v>
      </c>
      <c r="BN30" s="5">
        <f t="shared" si="8"/>
        <v>3242035406.39</v>
      </c>
      <c r="BO30" s="5">
        <f t="shared" si="9"/>
        <v>55.91151469908648</v>
      </c>
    </row>
    <row r="31" spans="1:67" ht="12.75">
      <c r="A31" s="3" t="s">
        <v>42</v>
      </c>
      <c r="B31" s="5"/>
      <c r="C31" s="5"/>
      <c r="D31" s="5"/>
      <c r="E31" s="5">
        <v>49309408</v>
      </c>
      <c r="F31" s="5">
        <v>0</v>
      </c>
      <c r="G31" s="5">
        <v>0</v>
      </c>
      <c r="H31" s="5">
        <v>383125</v>
      </c>
      <c r="I31" s="5">
        <v>0</v>
      </c>
      <c r="J31" s="5"/>
      <c r="K31" s="4"/>
      <c r="L31" s="4"/>
      <c r="M31" s="5"/>
      <c r="N31" s="5">
        <v>0</v>
      </c>
      <c r="O31" s="5">
        <v>0</v>
      </c>
      <c r="P31" s="5"/>
      <c r="Q31" s="4">
        <v>62225427.94</v>
      </c>
      <c r="R31" s="4">
        <v>0</v>
      </c>
      <c r="S31" s="5"/>
      <c r="T31" s="4">
        <v>0</v>
      </c>
      <c r="U31" s="4">
        <v>0</v>
      </c>
      <c r="V31" s="5"/>
      <c r="W31" s="4">
        <v>1106960</v>
      </c>
      <c r="X31" s="4">
        <v>0</v>
      </c>
      <c r="Y31" s="5"/>
      <c r="Z31" s="4">
        <v>2685840</v>
      </c>
      <c r="AA31" s="4">
        <v>0</v>
      </c>
      <c r="AB31" s="5"/>
      <c r="AC31" s="5"/>
      <c r="AD31" s="5"/>
      <c r="AE31" s="5"/>
      <c r="AF31" s="4"/>
      <c r="AG31" s="5"/>
      <c r="AH31" s="5"/>
      <c r="AI31" s="27">
        <v>4369197</v>
      </c>
      <c r="AJ31" s="27">
        <v>0</v>
      </c>
      <c r="AK31" s="27"/>
      <c r="AL31" s="26">
        <v>89176891</v>
      </c>
      <c r="AM31" s="26">
        <v>0</v>
      </c>
      <c r="AN31" s="27"/>
      <c r="AO31" s="26">
        <v>20641335</v>
      </c>
      <c r="AP31" s="26">
        <v>0</v>
      </c>
      <c r="AQ31" s="27"/>
      <c r="AR31" s="26">
        <v>12740430</v>
      </c>
      <c r="AS31" s="26">
        <v>0</v>
      </c>
      <c r="AT31" s="27"/>
      <c r="AU31" s="4">
        <v>134820</v>
      </c>
      <c r="AV31" s="4">
        <v>0</v>
      </c>
      <c r="AW31" s="5"/>
      <c r="AX31" s="26">
        <v>119175782</v>
      </c>
      <c r="AY31" s="26"/>
      <c r="AZ31" s="27"/>
      <c r="BA31" s="26">
        <v>14836029</v>
      </c>
      <c r="BB31" s="26">
        <v>0</v>
      </c>
      <c r="BC31" s="27"/>
      <c r="BD31" s="20"/>
      <c r="BE31" s="20"/>
      <c r="BF31" s="19"/>
      <c r="BG31" s="27">
        <v>13528285</v>
      </c>
      <c r="BH31" s="27">
        <v>0</v>
      </c>
      <c r="BI31" s="27"/>
      <c r="BJ31" s="5"/>
      <c r="BK31" s="5"/>
      <c r="BL31" s="5"/>
      <c r="BM31" s="5">
        <f t="shared" si="7"/>
        <v>390313529.94</v>
      </c>
      <c r="BN31" s="5">
        <f t="shared" si="8"/>
        <v>0</v>
      </c>
      <c r="BO31" s="5">
        <f t="shared" si="9"/>
        <v>0</v>
      </c>
    </row>
    <row r="32" spans="1:70" s="11" customFormat="1" ht="12" customHeight="1">
      <c r="A32" s="9" t="s">
        <v>37</v>
      </c>
      <c r="B32" s="7">
        <f>SUM(B5:B31)</f>
        <v>33663000</v>
      </c>
      <c r="C32" s="7">
        <f>SUM(C5:C31)</f>
        <v>11319972.322999999</v>
      </c>
      <c r="D32" s="7">
        <f>C32/B32*100</f>
        <v>33.62734255116894</v>
      </c>
      <c r="E32" s="7">
        <f>SUM(E5:E31)</f>
        <v>986188141</v>
      </c>
      <c r="F32" s="7">
        <f>SUM(F5:F31)</f>
        <v>471866622</v>
      </c>
      <c r="G32" s="7">
        <f>F32/E32*100</f>
        <v>47.84752547536464</v>
      </c>
      <c r="H32" s="7">
        <f>SUM(H5:H31)</f>
        <v>19156084</v>
      </c>
      <c r="I32" s="7">
        <f>SUM(I5:I31)</f>
        <v>10003000</v>
      </c>
      <c r="J32" s="7">
        <f>I32/H32*100</f>
        <v>52.21839703772441</v>
      </c>
      <c r="K32" s="7">
        <f>SUM(K5:K30)</f>
        <v>44928132</v>
      </c>
      <c r="L32" s="7">
        <f>SUM(L5:L30)</f>
        <v>29001822.279999997</v>
      </c>
      <c r="M32" s="7">
        <f>L32/K32*100</f>
        <v>64.55158714366313</v>
      </c>
      <c r="N32" s="7">
        <f>SUM(N5:N31)</f>
        <v>13943860</v>
      </c>
      <c r="O32" s="7">
        <f>SUM(O5:O31)</f>
        <v>9089796.64</v>
      </c>
      <c r="P32" s="14">
        <f>O32/N32*100</f>
        <v>65.18852484175831</v>
      </c>
      <c r="Q32" s="7">
        <f>SUM(Q5:Q31)</f>
        <v>3019141881.94</v>
      </c>
      <c r="R32" s="7">
        <f>SUM(R5:R31)</f>
        <v>1708719103.79</v>
      </c>
      <c r="S32" s="14">
        <f t="shared" si="12"/>
        <v>56.596184300289785</v>
      </c>
      <c r="T32" s="7">
        <f>SUM(T5:T31)</f>
        <v>6232927452</v>
      </c>
      <c r="U32" s="7">
        <f>SUM(U5:U31)</f>
        <v>3787156258.4800005</v>
      </c>
      <c r="V32" s="14">
        <f>U32/T32*100</f>
        <v>60.76047391286081</v>
      </c>
      <c r="W32" s="7">
        <f>SUM(W5:W31)</f>
        <v>22139210</v>
      </c>
      <c r="X32" s="7">
        <f>SUM(X5:X31)</f>
        <v>10896571.78</v>
      </c>
      <c r="Y32" s="7">
        <f>X32/W32*100</f>
        <v>49.218430919621795</v>
      </c>
      <c r="Z32" s="7">
        <f>SUM(Z5:Z31)</f>
        <v>53716830</v>
      </c>
      <c r="AA32" s="7">
        <f>SUM(AA5:AA31)</f>
        <v>9543073.24</v>
      </c>
      <c r="AB32" s="7">
        <f>AA32/Z32*100</f>
        <v>17.765518255637943</v>
      </c>
      <c r="AC32" s="15">
        <f>SUM(AC5:AC31)</f>
        <v>15872200</v>
      </c>
      <c r="AD32" s="15">
        <f>SUM(AD5:AD31)</f>
        <v>0</v>
      </c>
      <c r="AE32" s="15">
        <f>AD32/AC32*100</f>
        <v>0</v>
      </c>
      <c r="AF32" s="7">
        <f>SUM(AF5:AF30)</f>
        <v>2035584</v>
      </c>
      <c r="AG32" s="7">
        <f>SUM(AG5:AG30)</f>
        <v>818768</v>
      </c>
      <c r="AH32" s="7">
        <v>0</v>
      </c>
      <c r="AI32" s="7">
        <f>SUM(AI5:AI31)</f>
        <v>230167282</v>
      </c>
      <c r="AJ32" s="7">
        <f>SUM(AJ5:AJ31)</f>
        <v>138803519.32</v>
      </c>
      <c r="AK32" s="14">
        <f>AJ32/AI32*100</f>
        <v>60.305495252796185</v>
      </c>
      <c r="AL32" s="7">
        <f>SUM(AL5:AL31)</f>
        <v>3496872413</v>
      </c>
      <c r="AM32" s="7">
        <f>SUM(AM5:AM31)</f>
        <v>1708609938.8600001</v>
      </c>
      <c r="AN32" s="7">
        <f t="shared" si="5"/>
        <v>48.86108891213928</v>
      </c>
      <c r="AO32" s="7">
        <f>SUM(AO5:AO31)</f>
        <v>412826700</v>
      </c>
      <c r="AP32" s="7">
        <f>SUM(AP5:AP31)</f>
        <v>181984699.17</v>
      </c>
      <c r="AQ32" s="7">
        <f>AP32/AO32*100</f>
        <v>44.08258941827163</v>
      </c>
      <c r="AR32" s="7">
        <f>SUM(AR5:AR31)</f>
        <v>254808625</v>
      </c>
      <c r="AS32" s="7">
        <f>SUM(AS5:AS31)</f>
        <v>143072790</v>
      </c>
      <c r="AT32" s="7">
        <f>AS32/AR32*100</f>
        <v>56.149115831538275</v>
      </c>
      <c r="AU32" s="7">
        <f>SUM(AU5:AU31)</f>
        <v>2696406</v>
      </c>
      <c r="AV32" s="7">
        <f>SUM(AV5:AV31)</f>
        <v>788134</v>
      </c>
      <c r="AW32" s="7">
        <f t="shared" si="22"/>
        <v>29.229055268383174</v>
      </c>
      <c r="AX32" s="7">
        <f>SUM(AX5:AX31)</f>
        <v>4507157537.46</v>
      </c>
      <c r="AY32" s="7">
        <f>SUM(AY5:AY31)</f>
        <v>2667970167.46</v>
      </c>
      <c r="AZ32" s="7">
        <f t="shared" si="17"/>
        <v>59.19407398756089</v>
      </c>
      <c r="BA32" s="7">
        <f>SUM(BA5:BA31)</f>
        <v>296720583</v>
      </c>
      <c r="BB32" s="7">
        <f>SUM(BB5:BB31)</f>
        <v>11951703.12</v>
      </c>
      <c r="BC32" s="7">
        <f>BB32/BA32*100</f>
        <v>4.027931934873557</v>
      </c>
      <c r="BD32" s="21">
        <f>SUM(BD5:BD31)</f>
        <v>0</v>
      </c>
      <c r="BE32" s="21">
        <f>SUM(BE5:BE31)</f>
        <v>0</v>
      </c>
      <c r="BF32" s="22" t="e">
        <f t="shared" si="19"/>
        <v>#DIV/0!</v>
      </c>
      <c r="BG32" s="7">
        <f>SUM(BG5:BG31)</f>
        <v>380528163</v>
      </c>
      <c r="BH32" s="7">
        <f>SUM(BH5:BH31)</f>
        <v>193460861.95</v>
      </c>
      <c r="BI32" s="14">
        <f>BH32/BG32*100</f>
        <v>50.84009036934278</v>
      </c>
      <c r="BJ32" s="7">
        <f>SUM(BJ5:BJ30)</f>
        <v>91800</v>
      </c>
      <c r="BK32" s="7">
        <f>SUM(BK5:BK30)</f>
        <v>0</v>
      </c>
      <c r="BL32" s="14">
        <f t="shared" si="21"/>
        <v>0</v>
      </c>
      <c r="BM32" s="15">
        <f>SUM(BM5:BM31)</f>
        <v>20025581884.399998</v>
      </c>
      <c r="BN32" s="15">
        <f>SUM(BN5:BN31)</f>
        <v>11095056802.413</v>
      </c>
      <c r="BO32" s="7">
        <f t="shared" si="9"/>
        <v>55.40441654310225</v>
      </c>
      <c r="BP32" s="10"/>
      <c r="BQ32" s="10"/>
      <c r="BR32" s="10"/>
    </row>
    <row r="33" spans="53:69" ht="12.75">
      <c r="BA33" s="1"/>
      <c r="BB33" s="1"/>
      <c r="BD33" s="23"/>
      <c r="BE33" s="23"/>
      <c r="BM33" s="1"/>
      <c r="BN33" s="1"/>
      <c r="BQ33" s="1"/>
    </row>
  </sheetData>
  <sheetProtection/>
  <mergeCells count="25">
    <mergeCell ref="BJ3:BL3"/>
    <mergeCell ref="AR3:AT3"/>
    <mergeCell ref="AO3:AQ3"/>
    <mergeCell ref="AI3:AK3"/>
    <mergeCell ref="BG3:BI3"/>
    <mergeCell ref="E3:G3"/>
    <mergeCell ref="B3:D3"/>
    <mergeCell ref="H3:J3"/>
    <mergeCell ref="K3:M3"/>
    <mergeCell ref="AF3:AH3"/>
    <mergeCell ref="N3:P3"/>
    <mergeCell ref="T3:V3"/>
    <mergeCell ref="W3:Y3"/>
    <mergeCell ref="Z3:AB3"/>
    <mergeCell ref="AC3:AE3"/>
    <mergeCell ref="A1:BO1"/>
    <mergeCell ref="AU3:AW3"/>
    <mergeCell ref="AX3:AZ3"/>
    <mergeCell ref="BD3:BF3"/>
    <mergeCell ref="A3:A4"/>
    <mergeCell ref="Q3:S3"/>
    <mergeCell ref="AL3:AN3"/>
    <mergeCell ref="BM3:BO3"/>
    <mergeCell ref="BA3:BC3"/>
    <mergeCell ref="B2:AN2"/>
  </mergeCells>
  <printOptions/>
  <pageMargins left="0" right="0" top="0" bottom="0" header="0" footer="0"/>
  <pageSetup fitToWidth="6" horizontalDpi="600" verticalDpi="600" orientation="landscape" paperSize="9" scale="73" r:id="rId1"/>
  <colBreaks count="1" manualBreakCount="1">
    <brk id="6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</dc:creator>
  <cp:keywords/>
  <dc:description/>
  <cp:lastModifiedBy>Korovina NA.</cp:lastModifiedBy>
  <cp:lastPrinted>2018-05-30T07:01:04Z</cp:lastPrinted>
  <dcterms:created xsi:type="dcterms:W3CDTF">2014-03-20T11:05:03Z</dcterms:created>
  <dcterms:modified xsi:type="dcterms:W3CDTF">2021-08-31T08:37:41Z</dcterms:modified>
  <cp:category/>
  <cp:version/>
  <cp:contentType/>
  <cp:contentStatus/>
</cp:coreProperties>
</file>